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cobweissgold/Documents/UVM-Terri Donovan/EcoEvo/"/>
    </mc:Choice>
  </mc:AlternateContent>
  <xr:revisionPtr revIDLastSave="0" documentId="8_{36EDB78D-7F7C-A047-A31A-E9DEC2F16170}" xr6:coauthVersionLast="45" xr6:coauthVersionMax="45" xr10:uidLastSave="{00000000-0000-0000-0000-000000000000}"/>
  <bookViews>
    <workbookView xWindow="360" yWindow="460" windowWidth="10000" windowHeight="5380"/>
  </bookViews>
  <sheets>
    <sheet name="new" sheetId="2" r:id="rId1"/>
  </sheets>
  <definedNames>
    <definedName name="anscount" hidden="1">3</definedName>
    <definedName name="limcount" hidden="1">1</definedName>
    <definedName name="sencount" hidden="1">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  <c r="J6" i="2"/>
  <c r="I7" i="2"/>
  <c r="D25" i="2" s="1"/>
  <c r="J7" i="2"/>
  <c r="E25" i="2" s="1"/>
  <c r="I11" i="2"/>
  <c r="J11" i="2"/>
  <c r="I12" i="2"/>
  <c r="I25" i="2" s="1"/>
  <c r="J12" i="2"/>
  <c r="B19" i="2"/>
  <c r="C19" i="2"/>
  <c r="D19" i="2"/>
  <c r="E19" i="2"/>
  <c r="B20" i="2"/>
  <c r="C20" i="2"/>
  <c r="D20" i="2"/>
  <c r="E20" i="2"/>
  <c r="C25" i="2"/>
  <c r="G25" i="2"/>
  <c r="H25" i="2" s="1"/>
  <c r="F26" i="2" l="1"/>
  <c r="B26" i="2"/>
  <c r="C26" i="2" l="1"/>
  <c r="D26" i="2" s="1"/>
  <c r="H26" i="2"/>
  <c r="B27" i="2" s="1"/>
  <c r="G26" i="2"/>
  <c r="I26" i="2" s="1"/>
  <c r="C27" i="2" l="1"/>
  <c r="D27" i="2" s="1"/>
  <c r="F27" i="2"/>
  <c r="E26" i="2"/>
  <c r="G27" i="2" l="1"/>
  <c r="H27" i="2" s="1"/>
  <c r="E27" i="2"/>
  <c r="I27" i="2" l="1"/>
  <c r="B28" i="2" s="1"/>
  <c r="F28" i="2"/>
  <c r="C28" i="2" l="1"/>
  <c r="D28" i="2" s="1"/>
  <c r="H28" i="2"/>
  <c r="B29" i="2" s="1"/>
  <c r="G28" i="2"/>
  <c r="I28" i="2"/>
  <c r="C29" i="2" l="1"/>
  <c r="D29" i="2" s="1"/>
  <c r="E28" i="2"/>
  <c r="F29" i="2" s="1"/>
  <c r="H29" i="2" l="1"/>
  <c r="B30" i="2" s="1"/>
  <c r="G29" i="2"/>
  <c r="F30" i="2" s="1"/>
  <c r="I29" i="2"/>
  <c r="E29" i="2"/>
  <c r="G30" i="2" l="1"/>
  <c r="H30" i="2" s="1"/>
  <c r="B31" i="2" s="1"/>
  <c r="I30" i="2"/>
  <c r="C30" i="2"/>
  <c r="D30" i="2" s="1"/>
  <c r="C31" i="2" l="1"/>
  <c r="D31" i="2" s="1"/>
  <c r="E30" i="2"/>
  <c r="F31" i="2" s="1"/>
  <c r="G31" i="2" l="1"/>
  <c r="I31" i="2" s="1"/>
  <c r="E31" i="2"/>
  <c r="F32" i="2" l="1"/>
  <c r="H31" i="2"/>
  <c r="B32" i="2" s="1"/>
  <c r="G32" i="2" l="1"/>
  <c r="H32" i="2" s="1"/>
  <c r="B33" i="2" s="1"/>
  <c r="I32" i="2"/>
  <c r="C32" i="2"/>
  <c r="D32" i="2" s="1"/>
  <c r="F33" i="2" s="1"/>
  <c r="E32" i="2"/>
  <c r="G33" i="2" l="1"/>
  <c r="H33" i="2" s="1"/>
  <c r="B34" i="2" s="1"/>
  <c r="I33" i="2"/>
  <c r="C33" i="2"/>
  <c r="D33" i="2" s="1"/>
  <c r="F34" i="2" s="1"/>
  <c r="E33" i="2"/>
  <c r="C34" i="2" l="1"/>
  <c r="D34" i="2" s="1"/>
  <c r="F35" i="2" s="1"/>
  <c r="E34" i="2"/>
  <c r="G34" i="2"/>
  <c r="H34" i="2" s="1"/>
  <c r="B35" i="2" s="1"/>
  <c r="I34" i="2"/>
  <c r="C35" i="2" l="1"/>
  <c r="D35" i="2" s="1"/>
  <c r="F36" i="2" s="1"/>
  <c r="E35" i="2"/>
  <c r="G35" i="2"/>
  <c r="H35" i="2" s="1"/>
  <c r="B36" i="2" s="1"/>
  <c r="I35" i="2"/>
  <c r="D36" i="2" l="1"/>
  <c r="C36" i="2"/>
  <c r="E36" i="2" s="1"/>
  <c r="H36" i="2"/>
  <c r="G36" i="2"/>
  <c r="I36" i="2" s="1"/>
  <c r="B37" i="2" l="1"/>
  <c r="F37" i="2"/>
  <c r="H37" i="2" l="1"/>
  <c r="B38" i="2" s="1"/>
  <c r="G37" i="2"/>
  <c r="I37" i="2"/>
  <c r="D37" i="2"/>
  <c r="C37" i="2"/>
  <c r="E37" i="2" s="1"/>
  <c r="F38" i="2" l="1"/>
  <c r="C38" i="2"/>
  <c r="D38" i="2" s="1"/>
  <c r="E38" i="2"/>
  <c r="G38" i="2" l="1"/>
  <c r="H38" i="2" s="1"/>
  <c r="B39" i="2" s="1"/>
  <c r="I38" i="2"/>
  <c r="C39" i="2" l="1"/>
  <c r="D39" i="2" s="1"/>
  <c r="F39" i="2"/>
  <c r="G39" i="2" l="1"/>
  <c r="H39" i="2" s="1"/>
  <c r="B40" i="2" s="1"/>
  <c r="I39" i="2"/>
  <c r="E39" i="2"/>
  <c r="C40" i="2" l="1"/>
  <c r="D40" i="2" s="1"/>
  <c r="E40" i="2"/>
  <c r="F40" i="2"/>
  <c r="G40" i="2" l="1"/>
  <c r="H40" i="2" s="1"/>
  <c r="I40" i="2" l="1"/>
  <c r="B41" i="2" s="1"/>
  <c r="F41" i="2"/>
  <c r="C41" i="2" l="1"/>
  <c r="D41" i="2" s="1"/>
  <c r="F42" i="2" s="1"/>
  <c r="E41" i="2"/>
  <c r="G41" i="2"/>
  <c r="H41" i="2" s="1"/>
  <c r="B42" i="2" s="1"/>
  <c r="I41" i="2"/>
  <c r="C42" i="2" l="1"/>
  <c r="D42" i="2" s="1"/>
  <c r="G42" i="2"/>
  <c r="H42" i="2" s="1"/>
  <c r="B43" i="2" l="1"/>
  <c r="I42" i="2"/>
  <c r="E42" i="2"/>
  <c r="F43" i="2" s="1"/>
  <c r="G43" i="2" l="1"/>
  <c r="H43" i="2" s="1"/>
  <c r="B44" i="2" s="1"/>
  <c r="I43" i="2"/>
  <c r="C43" i="2"/>
  <c r="D43" i="2" s="1"/>
  <c r="F44" i="2" s="1"/>
  <c r="E43" i="2"/>
  <c r="C44" i="2" l="1"/>
  <c r="D44" i="2" s="1"/>
  <c r="G44" i="2"/>
  <c r="I44" i="2" s="1"/>
  <c r="H44" i="2" l="1"/>
  <c r="B45" i="2" s="1"/>
  <c r="E44" i="2"/>
  <c r="F45" i="2" s="1"/>
  <c r="G45" i="2" l="1"/>
  <c r="H45" i="2" s="1"/>
  <c r="I45" i="2"/>
  <c r="D45" i="2"/>
  <c r="C45" i="2"/>
  <c r="E45" i="2"/>
</calcChain>
</file>

<file path=xl/sharedStrings.xml><?xml version="1.0" encoding="utf-8"?>
<sst xmlns="http://schemas.openxmlformats.org/spreadsheetml/2006/main" count="55" uniqueCount="41">
  <si>
    <t>Parental Care and Mating Systems</t>
  </si>
  <si>
    <t xml:space="preserve"> </t>
  </si>
  <si>
    <t>Probability</t>
  </si>
  <si>
    <r>
      <t>P</t>
    </r>
    <r>
      <rPr>
        <b/>
        <vertAlign val="subscript"/>
        <sz val="10"/>
        <rFont val="Arial"/>
        <family val="2"/>
      </rPr>
      <t>0 =</t>
    </r>
  </si>
  <si>
    <r>
      <t>P</t>
    </r>
    <r>
      <rPr>
        <b/>
        <vertAlign val="subscript"/>
        <sz val="10"/>
        <rFont val="Arial"/>
        <family val="2"/>
      </rPr>
      <t>1 =</t>
    </r>
  </si>
  <si>
    <r>
      <t>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=</t>
    </r>
  </si>
  <si>
    <t>Deserter</t>
  </si>
  <si>
    <t>Care</t>
  </si>
  <si>
    <t>Desert</t>
  </si>
  <si>
    <t>Time</t>
  </si>
  <si>
    <t xml:space="preserve"> Care</t>
  </si>
  <si>
    <t>Neither cares</t>
  </si>
  <si>
    <t>Based on Maynard Smith's (1977) game theory model</t>
  </si>
  <si>
    <t>ESS 1</t>
  </si>
  <si>
    <t>ESS 2</t>
  </si>
  <si>
    <t>ESS 3</t>
  </si>
  <si>
    <t>ESS 4</t>
  </si>
  <si>
    <t>Female behavior</t>
  </si>
  <si>
    <r>
      <t>V</t>
    </r>
    <r>
      <rPr>
        <b/>
        <sz val="10"/>
        <rFont val="Arial"/>
        <family val="2"/>
      </rPr>
      <t xml:space="preserve"> = desert =</t>
    </r>
  </si>
  <si>
    <r>
      <t>v</t>
    </r>
    <r>
      <rPr>
        <b/>
        <sz val="10"/>
        <rFont val="Arial"/>
        <family val="2"/>
      </rPr>
      <t xml:space="preserve"> = care =</t>
    </r>
  </si>
  <si>
    <t>Male behavior</t>
  </si>
  <si>
    <t>Probability of remating</t>
  </si>
  <si>
    <r>
      <t>p</t>
    </r>
    <r>
      <rPr>
        <b/>
        <sz val="10"/>
        <rFont val="Arial"/>
        <family val="2"/>
      </rPr>
      <t xml:space="preserve"> = desert =</t>
    </r>
  </si>
  <si>
    <r>
      <t>p'</t>
    </r>
    <r>
      <rPr>
        <b/>
        <sz val="10"/>
        <rFont val="Arial"/>
        <family val="2"/>
      </rPr>
      <t xml:space="preserve"> = care =</t>
    </r>
  </si>
  <si>
    <t>Both care</t>
  </si>
  <si>
    <t>Male cares</t>
  </si>
  <si>
    <t>Female cares</t>
  </si>
  <si>
    <t>Female inequality</t>
  </si>
  <si>
    <t>Male inequality</t>
  </si>
  <si>
    <t>Female fitness</t>
  </si>
  <si>
    <t>Male fitness</t>
  </si>
  <si>
    <t>Frequency of male strategy</t>
  </si>
  <si>
    <t>Frequency of female strategy</t>
  </si>
  <si>
    <t>Female fitness matrix</t>
  </si>
  <si>
    <t xml:space="preserve"> Female  cares</t>
  </si>
  <si>
    <t>Female deserts</t>
  </si>
  <si>
    <t>Male deserts</t>
  </si>
  <si>
    <t>Male fitness matrix</t>
  </si>
  <si>
    <t xml:space="preserve"> Female cares</t>
  </si>
  <si>
    <t># of parents</t>
  </si>
  <si>
    <t># of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</si>
</sst>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FBFB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Survival Probability of Young with Varying Numbers of Parents Providing Care</a:t>
            </a:r>
          </a:p>
        </c:rich>
      </c:tx>
      <c:layout>
        <c:manualLayout>
          <c:xMode val="edge"/>
          <c:yMode val="edge"/>
          <c:x val="0.23759681614967806"/>
          <c:y val="2.2223000259323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03373000874379"/>
          <c:y val="0.2000070023339135"/>
          <c:w val="0.78726109231684371"/>
          <c:h val="0.5444635063534312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numLit>
          </c:xVal>
          <c:yVal>
            <c:numRef>
              <c:f>new!$C$5:$C$7</c:f>
              <c:numCache>
                <c:formatCode>General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5B-A447-8F6D-7EEC3A04C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069168"/>
        <c:axId val="1"/>
      </c:scatterChart>
      <c:valAx>
        <c:axId val="1573069168"/>
        <c:scaling>
          <c:orientation val="minMax"/>
          <c:max val="2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attending parents</a:t>
                </a:r>
              </a:p>
            </c:rich>
          </c:tx>
          <c:layout>
            <c:manualLayout>
              <c:xMode val="edge"/>
              <c:yMode val="edge"/>
              <c:x val="0.35462211365623592"/>
              <c:y val="0.85002975991913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 of survival</a:t>
                </a:r>
              </a:p>
            </c:rich>
          </c:tx>
          <c:layout>
            <c:manualLayout>
              <c:xMode val="edge"/>
              <c:yMode val="edge"/>
              <c:x val="4.610087477531067E-2"/>
              <c:y val="0.24445300285256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06916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Female Fitness</a:t>
            </a:r>
          </a:p>
        </c:rich>
      </c:tx>
      <c:layout>
        <c:manualLayout>
          <c:xMode val="edge"/>
          <c:yMode val="edge"/>
          <c:x val="0.37580850544054417"/>
          <c:y val="3.6530953009374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3198507952496"/>
          <c:y val="0.29224762407499949"/>
          <c:w val="0.82486782126356739"/>
          <c:h val="0.46120328174335856"/>
        </c:manualLayout>
      </c:layout>
      <c:lineChart>
        <c:grouping val="standard"/>
        <c:varyColors val="0"/>
        <c:ser>
          <c:idx val="0"/>
          <c:order val="0"/>
          <c:tx>
            <c:strRef>
              <c:f>new!$D$24</c:f>
              <c:strCache>
                <c:ptCount val="1"/>
                <c:pt idx="0">
                  <c:v>Care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new!$A$25:$A$45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new!$D$25:$D$45</c:f>
              <c:numCache>
                <c:formatCode>General</c:formatCode>
                <c:ptCount val="21"/>
                <c:pt idx="0">
                  <c:v>0.9</c:v>
                </c:pt>
                <c:pt idx="1">
                  <c:v>2.5147058823529411</c:v>
                </c:pt>
                <c:pt idx="2">
                  <c:v>4.105614235540811</c:v>
                </c:pt>
                <c:pt idx="3">
                  <c:v>4.4519755755190742</c:v>
                </c:pt>
                <c:pt idx="4">
                  <c:v>4.4946064759563047</c:v>
                </c:pt>
                <c:pt idx="5">
                  <c:v>4.4994000016636244</c:v>
                </c:pt>
                <c:pt idx="6">
                  <c:v>4.4999333246466611</c:v>
                </c:pt>
                <c:pt idx="7">
                  <c:v>4.4999925915179118</c:v>
                </c:pt>
                <c:pt idx="8">
                  <c:v>4.4999991768339722</c:v>
                </c:pt>
                <c:pt idx="9">
                  <c:v>4.4999999085370908</c:v>
                </c:pt>
                <c:pt idx="10">
                  <c:v>4.4999999898374545</c:v>
                </c:pt>
                <c:pt idx="11">
                  <c:v>4.4999999988708286</c:v>
                </c:pt>
                <c:pt idx="12">
                  <c:v>4.4999999998745359</c:v>
                </c:pt>
                <c:pt idx="13">
                  <c:v>4.49999999998606</c:v>
                </c:pt>
                <c:pt idx="14">
                  <c:v>4.499999999998451</c:v>
                </c:pt>
                <c:pt idx="15">
                  <c:v>4.4999999999998277</c:v>
                </c:pt>
                <c:pt idx="16">
                  <c:v>4.4999999999999813</c:v>
                </c:pt>
                <c:pt idx="17">
                  <c:v>4.4999999999999973</c:v>
                </c:pt>
                <c:pt idx="18">
                  <c:v>4.5</c:v>
                </c:pt>
                <c:pt idx="19">
                  <c:v>4.5</c:v>
                </c:pt>
                <c:pt idx="2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8-BB43-90E7-D559EB7AF9C1}"/>
            </c:ext>
          </c:extLst>
        </c:ser>
        <c:ser>
          <c:idx val="1"/>
          <c:order val="1"/>
          <c:tx>
            <c:strRef>
              <c:f>new!$E$24</c:f>
              <c:strCache>
                <c:ptCount val="1"/>
                <c:pt idx="0">
                  <c:v>Desert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new!$A$25:$A$45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new!$E$25:$E$45</c:f>
              <c:numCache>
                <c:formatCode>General</c:formatCode>
                <c:ptCount val="21"/>
                <c:pt idx="0">
                  <c:v>6.0000000000000012E-2</c:v>
                </c:pt>
                <c:pt idx="1">
                  <c:v>0.30220588235294121</c:v>
                </c:pt>
                <c:pt idx="2">
                  <c:v>0.5408421353311218</c:v>
                </c:pt>
                <c:pt idx="3">
                  <c:v>0.59279633632786122</c:v>
                </c:pt>
                <c:pt idx="4">
                  <c:v>0.59919097139344568</c:v>
                </c:pt>
                <c:pt idx="5">
                  <c:v>0.59991000024954377</c:v>
                </c:pt>
                <c:pt idx="6">
                  <c:v>0.5999899986969992</c:v>
                </c:pt>
                <c:pt idx="7">
                  <c:v>0.59999888872768681</c:v>
                </c:pt>
                <c:pt idx="8">
                  <c:v>0.5999998765250959</c:v>
                </c:pt>
                <c:pt idx="9">
                  <c:v>0.59999998628056372</c:v>
                </c:pt>
                <c:pt idx="10">
                  <c:v>0.59999999847561825</c:v>
                </c:pt>
                <c:pt idx="11">
                  <c:v>0.59999999983062435</c:v>
                </c:pt>
                <c:pt idx="12">
                  <c:v>0.59999999998118059</c:v>
                </c:pt>
                <c:pt idx="13">
                  <c:v>0.59999999999790898</c:v>
                </c:pt>
                <c:pt idx="14">
                  <c:v>0.59999999999976772</c:v>
                </c:pt>
                <c:pt idx="15">
                  <c:v>0.59999999999997422</c:v>
                </c:pt>
                <c:pt idx="16">
                  <c:v>0.5999999999999972</c:v>
                </c:pt>
                <c:pt idx="17">
                  <c:v>0.59999999999999976</c:v>
                </c:pt>
                <c:pt idx="18">
                  <c:v>0.60000000000000009</c:v>
                </c:pt>
                <c:pt idx="19">
                  <c:v>0.60000000000000009</c:v>
                </c:pt>
                <c:pt idx="20">
                  <c:v>0.60000000000000009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8-BB43-90E7-D559EB7A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68800"/>
        <c:axId val="1"/>
      </c:lineChart>
      <c:catAx>
        <c:axId val="157326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51275567267735267"/>
              <c:y val="0.872176503098826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Fitness</a:t>
                </a:r>
              </a:p>
            </c:rich>
          </c:tx>
          <c:layout>
            <c:manualLayout>
              <c:xMode val="edge"/>
              <c:yMode val="edge"/>
              <c:x val="4.1402631955314191E-2"/>
              <c:y val="0.4429378052386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268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854777681141012"/>
          <c:y val="0.14612381203749975"/>
          <c:w val="0.32485141995708056"/>
          <c:h val="7.3061906018749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Male Fitness</a:t>
            </a:r>
          </a:p>
        </c:rich>
      </c:tx>
      <c:layout>
        <c:manualLayout>
          <c:xMode val="edge"/>
          <c:yMode val="edge"/>
          <c:x val="0.39414911055879531"/>
          <c:y val="3.6530953009374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8236529945637"/>
          <c:y val="0.28311488582265576"/>
          <c:w val="0.84041711176999323"/>
          <c:h val="0.50686697300507721"/>
        </c:manualLayout>
      </c:layout>
      <c:lineChart>
        <c:grouping val="standard"/>
        <c:varyColors val="0"/>
        <c:ser>
          <c:idx val="0"/>
          <c:order val="0"/>
          <c:tx>
            <c:strRef>
              <c:f>new!$H$24</c:f>
              <c:strCache>
                <c:ptCount val="1"/>
                <c:pt idx="0">
                  <c:v> Care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new!$A$25:$A$45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new!$H$25:$H$45</c:f>
              <c:numCache>
                <c:formatCode>General</c:formatCode>
                <c:ptCount val="21"/>
                <c:pt idx="0">
                  <c:v>6.165</c:v>
                </c:pt>
                <c:pt idx="1">
                  <c:v>6.7069852941176471</c:v>
                </c:pt>
                <c:pt idx="2">
                  <c:v>6.7447970292851709</c:v>
                </c:pt>
                <c:pt idx="3">
                  <c:v>6.7493140708391115</c:v>
                </c:pt>
                <c:pt idx="4">
                  <c:v>6.7499086568155144</c:v>
                </c:pt>
                <c:pt idx="5">
                  <c:v>6.7499878225708043</c:v>
                </c:pt>
                <c:pt idx="6">
                  <c:v>6.7499983763669089</c:v>
                </c:pt>
                <c:pt idx="7">
                  <c:v>6.7499997835159364</c:v>
                </c:pt>
                <c:pt idx="8">
                  <c:v>6.7499999711354635</c:v>
                </c:pt>
                <c:pt idx="9">
                  <c:v>6.749999996151395</c:v>
                </c:pt>
                <c:pt idx="10">
                  <c:v>6.7499999994868523</c:v>
                </c:pt>
                <c:pt idx="11">
                  <c:v>6.7499999999315792</c:v>
                </c:pt>
                <c:pt idx="12">
                  <c:v>6.7499999999908775</c:v>
                </c:pt>
                <c:pt idx="13">
                  <c:v>6.7499999999987841</c:v>
                </c:pt>
                <c:pt idx="14">
                  <c:v>6.7499999999998384</c:v>
                </c:pt>
                <c:pt idx="15">
                  <c:v>6.7499999999999778</c:v>
                </c:pt>
                <c:pt idx="16">
                  <c:v>6.7499999999999964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6-B94B-B0C0-6621984C8D90}"/>
            </c:ext>
          </c:extLst>
        </c:ser>
        <c:ser>
          <c:idx val="1"/>
          <c:order val="1"/>
          <c:tx>
            <c:strRef>
              <c:f>new!$I$24</c:f>
              <c:strCache>
                <c:ptCount val="1"/>
                <c:pt idx="0">
                  <c:v>Desert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new!$A$25:$A$45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new!$I$25:$I$45</c:f>
              <c:numCache>
                <c:formatCode>General</c:formatCode>
                <c:ptCount val="21"/>
                <c:pt idx="0">
                  <c:v>0.67500000000000004</c:v>
                </c:pt>
                <c:pt idx="1">
                  <c:v>0.74448529411764708</c:v>
                </c:pt>
                <c:pt idx="2">
                  <c:v>0.7493329524724579</c:v>
                </c:pt>
                <c:pt idx="3">
                  <c:v>0.74991206036398872</c:v>
                </c:pt>
                <c:pt idx="4">
                  <c:v>0.74998828933532224</c:v>
                </c:pt>
                <c:pt idx="5">
                  <c:v>0.74999843879112882</c:v>
                </c:pt>
                <c:pt idx="6">
                  <c:v>0.74999979184191146</c:v>
                </c:pt>
                <c:pt idx="7">
                  <c:v>0.74999997224563286</c:v>
                </c:pt>
                <c:pt idx="8">
                  <c:v>0.74999999629941838</c:v>
                </c:pt>
                <c:pt idx="9">
                  <c:v>0.74999999950658913</c:v>
                </c:pt>
                <c:pt idx="10">
                  <c:v>0.74999999993421185</c:v>
                </c:pt>
                <c:pt idx="11">
                  <c:v>0.74999999999122813</c:v>
                </c:pt>
                <c:pt idx="12">
                  <c:v>0.74999999999883049</c:v>
                </c:pt>
                <c:pt idx="13">
                  <c:v>0.74999999999984412</c:v>
                </c:pt>
                <c:pt idx="14">
                  <c:v>0.74999999999997924</c:v>
                </c:pt>
                <c:pt idx="15">
                  <c:v>0.74999999999999711</c:v>
                </c:pt>
                <c:pt idx="16">
                  <c:v>0.74999999999999956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6-B94B-B0C0-6621984C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888704"/>
        <c:axId val="1"/>
      </c:lineChart>
      <c:catAx>
        <c:axId val="1535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51141661452670129"/>
              <c:y val="0.87674287222499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Fitness</a:t>
                </a:r>
              </a:p>
            </c:rich>
          </c:tx>
          <c:layout>
            <c:manualLayout>
              <c:xMode val="edge"/>
              <c:yMode val="edge"/>
              <c:x val="4.2346598655077179E-2"/>
              <c:y val="0.470336019995702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5888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437681856146977"/>
          <c:y val="0.14612381203749975"/>
          <c:w val="0.31922820524596646"/>
          <c:h val="6.84955368925780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2</xdr:row>
      <xdr:rowOff>25400</xdr:rowOff>
    </xdr:from>
    <xdr:to>
      <xdr:col>6</xdr:col>
      <xdr:colOff>673100</xdr:colOff>
      <xdr:row>14</xdr:row>
      <xdr:rowOff>25400</xdr:rowOff>
    </xdr:to>
    <xdr:graphicFrame macro="">
      <xdr:nvGraphicFramePr>
        <xdr:cNvPr id="3075" name="Chart 1027">
          <a:extLst>
            <a:ext uri="{FF2B5EF4-FFF2-40B4-BE49-F238E27FC236}">
              <a16:creationId xmlns:a16="http://schemas.microsoft.com/office/drawing/2014/main" id="{1B10EE22-863D-4C48-B4F9-3D29E3D0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29</xdr:row>
      <xdr:rowOff>101600</xdr:rowOff>
    </xdr:from>
    <xdr:to>
      <xdr:col>4</xdr:col>
      <xdr:colOff>812800</xdr:colOff>
      <xdr:row>44</xdr:row>
      <xdr:rowOff>25400</xdr:rowOff>
    </xdr:to>
    <xdr:graphicFrame macro="">
      <xdr:nvGraphicFramePr>
        <xdr:cNvPr id="3081" name="Chart 1033">
          <a:extLst>
            <a:ext uri="{FF2B5EF4-FFF2-40B4-BE49-F238E27FC236}">
              <a16:creationId xmlns:a16="http://schemas.microsoft.com/office/drawing/2014/main" id="{3FE527FB-8AC1-C244-8486-D3269803E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292100</xdr:colOff>
      <xdr:row>26</xdr:row>
      <xdr:rowOff>101600</xdr:rowOff>
    </xdr:from>
    <xdr:to>
      <xdr:col>8</xdr:col>
      <xdr:colOff>1104900</xdr:colOff>
      <xdr:row>41</xdr:row>
      <xdr:rowOff>25400</xdr:rowOff>
    </xdr:to>
    <xdr:graphicFrame macro="">
      <xdr:nvGraphicFramePr>
        <xdr:cNvPr id="3082" name="Chart 1034">
          <a:extLst>
            <a:ext uri="{FF2B5EF4-FFF2-40B4-BE49-F238E27FC236}">
              <a16:creationId xmlns:a16="http://schemas.microsoft.com/office/drawing/2014/main" id="{F61CAB31-3A94-5642-B1C1-E326171E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5"/>
  <sheetViews>
    <sheetView tabSelected="1" workbookViewId="0">
      <selection activeCell="I46" sqref="I46"/>
    </sheetView>
  </sheetViews>
  <sheetFormatPr baseColWidth="10" defaultColWidth="9.1640625" defaultRowHeight="15" customHeight="1" x14ac:dyDescent="0.15"/>
  <cols>
    <col min="1" max="1" width="19.1640625" style="2" customWidth="1"/>
    <col min="2" max="2" width="15.6640625" style="2" customWidth="1"/>
    <col min="3" max="3" width="14.83203125" style="2" customWidth="1"/>
    <col min="4" max="4" width="13.6640625" style="2" customWidth="1"/>
    <col min="5" max="5" width="14.33203125" style="2" customWidth="1"/>
    <col min="6" max="8" width="13.5" style="2" customWidth="1"/>
    <col min="9" max="9" width="16.83203125" style="2" customWidth="1"/>
    <col min="10" max="10" width="14.6640625" style="2" customWidth="1"/>
    <col min="11" max="16384" width="9.1640625" style="2"/>
  </cols>
  <sheetData>
    <row r="1" spans="1:10" ht="15" customHeight="1" x14ac:dyDescent="0.15">
      <c r="A1" s="1" t="s">
        <v>0</v>
      </c>
    </row>
    <row r="2" spans="1:10" ht="15" customHeight="1" x14ac:dyDescent="0.15">
      <c r="A2" s="3" t="s">
        <v>12</v>
      </c>
      <c r="B2" s="4"/>
      <c r="C2" s="4"/>
      <c r="D2" s="4"/>
    </row>
    <row r="3" spans="1:10" ht="15" customHeight="1" thickBot="1" x14ac:dyDescent="0.2">
      <c r="A3" s="3"/>
      <c r="B3" s="5"/>
    </row>
    <row r="4" spans="1:10" ht="15" customHeight="1" thickBot="1" x14ac:dyDescent="0.2">
      <c r="A4" s="6" t="s">
        <v>39</v>
      </c>
      <c r="B4" s="67" t="s">
        <v>2</v>
      </c>
      <c r="C4" s="68"/>
      <c r="H4" s="63" t="s">
        <v>33</v>
      </c>
      <c r="I4" s="64"/>
      <c r="J4" s="65"/>
    </row>
    <row r="5" spans="1:10" ht="15" customHeight="1" thickBot="1" x14ac:dyDescent="0.2">
      <c r="A5" s="7">
        <v>0</v>
      </c>
      <c r="B5" s="43" t="s">
        <v>3</v>
      </c>
      <c r="C5" s="8">
        <v>0</v>
      </c>
      <c r="D5" s="3"/>
      <c r="E5" s="5"/>
      <c r="G5" s="9"/>
      <c r="H5" s="10"/>
      <c r="I5" s="11" t="s">
        <v>34</v>
      </c>
      <c r="J5" s="12" t="s">
        <v>35</v>
      </c>
    </row>
    <row r="6" spans="1:10" ht="15" customHeight="1" x14ac:dyDescent="0.15">
      <c r="A6" s="7">
        <v>1</v>
      </c>
      <c r="B6" s="43" t="s">
        <v>4</v>
      </c>
      <c r="C6" s="8">
        <v>0.1</v>
      </c>
      <c r="G6" s="9"/>
      <c r="H6" s="13" t="s">
        <v>25</v>
      </c>
      <c r="I6" s="10">
        <f>C11*C7</f>
        <v>4.5</v>
      </c>
      <c r="J6" s="14">
        <f>C10*C6</f>
        <v>0.60000000000000009</v>
      </c>
    </row>
    <row r="7" spans="1:10" ht="15" customHeight="1" thickBot="1" x14ac:dyDescent="0.2">
      <c r="A7" s="15">
        <v>2</v>
      </c>
      <c r="B7" s="44" t="s">
        <v>5</v>
      </c>
      <c r="C7" s="16">
        <v>0.9</v>
      </c>
      <c r="H7" s="17" t="s">
        <v>36</v>
      </c>
      <c r="I7" s="15">
        <f>C11*C6</f>
        <v>0.5</v>
      </c>
      <c r="J7" s="16">
        <f>C10*C5</f>
        <v>0</v>
      </c>
    </row>
    <row r="8" spans="1:10" ht="15" customHeight="1" thickBot="1" x14ac:dyDescent="0.2"/>
    <row r="9" spans="1:10" ht="15" customHeight="1" thickBot="1" x14ac:dyDescent="0.2">
      <c r="A9" s="19" t="s">
        <v>17</v>
      </c>
      <c r="B9" s="69" t="s">
        <v>40</v>
      </c>
      <c r="C9" s="70"/>
      <c r="H9" s="58" t="s">
        <v>37</v>
      </c>
      <c r="I9" s="59"/>
      <c r="J9" s="60"/>
    </row>
    <row r="10" spans="1:10" ht="15" customHeight="1" thickTop="1" thickBot="1" x14ac:dyDescent="0.2">
      <c r="A10" s="7" t="s">
        <v>6</v>
      </c>
      <c r="B10" s="45" t="s">
        <v>18</v>
      </c>
      <c r="C10" s="20">
        <v>6</v>
      </c>
      <c r="D10" s="66"/>
      <c r="E10" s="66"/>
      <c r="H10" s="10"/>
      <c r="I10" s="11" t="s">
        <v>38</v>
      </c>
      <c r="J10" s="12" t="s">
        <v>35</v>
      </c>
    </row>
    <row r="11" spans="1:10" ht="15" customHeight="1" thickBot="1" x14ac:dyDescent="0.2">
      <c r="A11" s="15" t="s">
        <v>7</v>
      </c>
      <c r="B11" s="46" t="s">
        <v>19</v>
      </c>
      <c r="C11" s="22">
        <v>5</v>
      </c>
      <c r="D11" s="21"/>
      <c r="E11" s="23"/>
      <c r="G11" s="9" t="s">
        <v>1</v>
      </c>
      <c r="H11" s="13" t="s">
        <v>25</v>
      </c>
      <c r="I11" s="10">
        <f>C11*C7+C11*C7*C15</f>
        <v>6.75</v>
      </c>
      <c r="J11" s="14">
        <f>C10*C6+C10*C6*C15</f>
        <v>0.90000000000000013</v>
      </c>
    </row>
    <row r="12" spans="1:10" ht="15" customHeight="1" thickBot="1" x14ac:dyDescent="0.2">
      <c r="A12" s="24"/>
      <c r="D12" s="21"/>
      <c r="E12" s="23"/>
      <c r="G12" s="9"/>
      <c r="H12" s="17" t="s">
        <v>36</v>
      </c>
      <c r="I12" s="15">
        <f>C11*C6+C11*C6*C14</f>
        <v>0.75</v>
      </c>
      <c r="J12" s="16">
        <f>C10*C5+C10*C5*C14</f>
        <v>0</v>
      </c>
    </row>
    <row r="13" spans="1:10" ht="15" customHeight="1" x14ac:dyDescent="0.15">
      <c r="A13" s="25" t="s">
        <v>20</v>
      </c>
      <c r="B13" s="51" t="s">
        <v>21</v>
      </c>
      <c r="C13" s="52"/>
      <c r="D13" s="21"/>
      <c r="E13" s="26"/>
      <c r="G13" s="9"/>
      <c r="H13" s="4"/>
      <c r="I13" s="4"/>
      <c r="J13" s="4"/>
    </row>
    <row r="14" spans="1:10" s="18" customFormat="1" ht="15" customHeight="1" x14ac:dyDescent="0.15">
      <c r="A14" s="7" t="s">
        <v>6</v>
      </c>
      <c r="B14" s="47" t="s">
        <v>22</v>
      </c>
      <c r="C14" s="8">
        <v>0.5</v>
      </c>
      <c r="G14" s="9"/>
      <c r="H14" s="4"/>
      <c r="I14" s="4"/>
      <c r="J14" s="4"/>
    </row>
    <row r="15" spans="1:10" s="18" customFormat="1" ht="15" customHeight="1" thickBot="1" x14ac:dyDescent="0.2">
      <c r="A15" s="15" t="s">
        <v>7</v>
      </c>
      <c r="B15" s="46" t="s">
        <v>23</v>
      </c>
      <c r="C15" s="16">
        <v>0.5</v>
      </c>
      <c r="G15" s="9"/>
      <c r="H15" s="4"/>
      <c r="I15" s="4"/>
      <c r="J15" s="4"/>
    </row>
    <row r="16" spans="1:10" s="18" customFormat="1" ht="15" customHeight="1" thickBot="1" x14ac:dyDescent="0.2">
      <c r="A16" s="26"/>
      <c r="B16" s="48"/>
      <c r="C16" s="49"/>
      <c r="D16" s="49"/>
      <c r="E16" s="50"/>
      <c r="G16" s="9"/>
      <c r="H16" s="4"/>
      <c r="I16" s="4"/>
      <c r="J16" s="4"/>
    </row>
    <row r="17" spans="1:10" s="18" customFormat="1" ht="15" customHeight="1" thickBot="1" x14ac:dyDescent="0.2">
      <c r="A17" s="4"/>
      <c r="B17" s="40" t="s">
        <v>13</v>
      </c>
      <c r="C17" s="41" t="s">
        <v>14</v>
      </c>
      <c r="D17" s="41" t="s">
        <v>15</v>
      </c>
      <c r="E17" s="42" t="s">
        <v>16</v>
      </c>
      <c r="G17" s="9"/>
      <c r="H17" s="4"/>
      <c r="I17" s="4"/>
      <c r="J17" s="4"/>
    </row>
    <row r="18" spans="1:10" s="18" customFormat="1" ht="15" customHeight="1" thickBot="1" x14ac:dyDescent="0.2">
      <c r="A18" s="2"/>
      <c r="B18" s="27" t="s">
        <v>24</v>
      </c>
      <c r="C18" s="28" t="s">
        <v>25</v>
      </c>
      <c r="D18" s="28" t="s">
        <v>26</v>
      </c>
      <c r="E18" s="29" t="s">
        <v>11</v>
      </c>
      <c r="G18" s="9"/>
      <c r="H18" s="4"/>
      <c r="I18" s="4"/>
      <c r="J18" s="4"/>
    </row>
    <row r="19" spans="1:10" s="18" customFormat="1" ht="15" customHeight="1" x14ac:dyDescent="0.15">
      <c r="A19" s="21" t="s">
        <v>27</v>
      </c>
      <c r="B19" s="2" t="b">
        <f>IF(C11*C7&gt;C10*C6,TRUE)</f>
        <v>1</v>
      </c>
      <c r="C19" s="2" t="b">
        <f>IF(C10*C6&gt;C11*C7,TRUE)</f>
        <v>0</v>
      </c>
      <c r="D19" s="2" t="b">
        <f>IF(C11*C6&gt;C10*C5,TRUE)</f>
        <v>1</v>
      </c>
      <c r="E19" s="2" t="b">
        <f>IF(C10*C5&gt;C11*C6,TRUE)</f>
        <v>0</v>
      </c>
      <c r="G19" s="9"/>
      <c r="H19" s="4"/>
      <c r="I19" s="4"/>
      <c r="J19" s="4"/>
    </row>
    <row r="20" spans="1:10" s="18" customFormat="1" ht="15" customHeight="1" x14ac:dyDescent="0.15">
      <c r="A20" s="30" t="s">
        <v>28</v>
      </c>
      <c r="B20" s="2" t="b">
        <f>IF(C7*(1+C15)&gt;C6*(1+C14),TRUE)</f>
        <v>1</v>
      </c>
      <c r="C20" s="2" t="b">
        <f>IF(C6*(1+C15)&gt;C5*(1+C14),TRUE)</f>
        <v>1</v>
      </c>
      <c r="D20" s="2" t="b">
        <f>IF(C6*(1+C14)&gt;C7*(1+C15),TRUE)</f>
        <v>0</v>
      </c>
      <c r="E20" s="2" t="b">
        <f>IF(C5*(1+C14)&gt;C6*(1+C15),TRUE)</f>
        <v>0</v>
      </c>
      <c r="G20" s="9"/>
      <c r="H20" s="4"/>
      <c r="I20" s="4"/>
    </row>
    <row r="21" spans="1:10" s="18" customFormat="1" ht="15" customHeight="1" thickBot="1" x14ac:dyDescent="0.2">
      <c r="A21" s="31"/>
      <c r="B21" s="2"/>
      <c r="C21" s="2"/>
      <c r="D21" s="2"/>
      <c r="E21" s="2"/>
      <c r="G21" s="9"/>
      <c r="H21" s="4"/>
      <c r="I21" s="4"/>
    </row>
    <row r="22" spans="1:10" ht="15" customHeight="1" thickBot="1" x14ac:dyDescent="0.2">
      <c r="A22" s="32"/>
      <c r="B22" s="55" t="s">
        <v>29</v>
      </c>
      <c r="C22" s="56"/>
      <c r="D22" s="56"/>
      <c r="E22" s="57"/>
      <c r="F22" s="58" t="s">
        <v>30</v>
      </c>
      <c r="G22" s="59"/>
      <c r="H22" s="59"/>
      <c r="I22" s="60"/>
    </row>
    <row r="23" spans="1:10" ht="15" customHeight="1" thickBot="1" x14ac:dyDescent="0.2">
      <c r="B23" s="53" t="s">
        <v>31</v>
      </c>
      <c r="C23" s="54"/>
      <c r="D23" s="53" t="s">
        <v>29</v>
      </c>
      <c r="E23" s="54"/>
      <c r="F23" s="61" t="s">
        <v>32</v>
      </c>
      <c r="G23" s="62"/>
      <c r="H23" s="61" t="s">
        <v>30</v>
      </c>
      <c r="I23" s="62"/>
    </row>
    <row r="24" spans="1:10" ht="15" customHeight="1" x14ac:dyDescent="0.15">
      <c r="A24" s="33" t="s">
        <v>9</v>
      </c>
      <c r="B24" s="34" t="s">
        <v>7</v>
      </c>
      <c r="C24" s="35" t="s">
        <v>8</v>
      </c>
      <c r="D24" s="35" t="s">
        <v>7</v>
      </c>
      <c r="E24" s="36" t="s">
        <v>8</v>
      </c>
      <c r="F24" s="34" t="s">
        <v>7</v>
      </c>
      <c r="G24" s="35" t="s">
        <v>8</v>
      </c>
      <c r="H24" s="35" t="s">
        <v>10</v>
      </c>
      <c r="I24" s="36" t="s">
        <v>8</v>
      </c>
    </row>
    <row r="25" spans="1:10" ht="15" customHeight="1" x14ac:dyDescent="0.15">
      <c r="A25" s="2">
        <v>0</v>
      </c>
      <c r="B25" s="37">
        <v>0.1</v>
      </c>
      <c r="C25" s="38">
        <f>1-B25</f>
        <v>0.9</v>
      </c>
      <c r="D25" s="38">
        <f>$I$6*B25+$I$7*C25</f>
        <v>0.9</v>
      </c>
      <c r="E25" s="39">
        <f>$J$6*B25+$J$7*C25</f>
        <v>6.0000000000000012E-2</v>
      </c>
      <c r="F25" s="37">
        <v>0.9</v>
      </c>
      <c r="G25" s="38">
        <f>1-F25</f>
        <v>9.9999999999999978E-2</v>
      </c>
      <c r="H25" s="38">
        <f>$I$11*F25+$J$11*G25</f>
        <v>6.165</v>
      </c>
      <c r="I25" s="39">
        <f>$I$12*F25+$J$12*G25</f>
        <v>0.67500000000000004</v>
      </c>
    </row>
    <row r="26" spans="1:10" ht="15" customHeight="1" x14ac:dyDescent="0.15">
      <c r="A26" s="2">
        <v>1</v>
      </c>
      <c r="B26" s="37">
        <f>(B25*H25)/(B25*H25+C25*I25)</f>
        <v>0.50367647058823528</v>
      </c>
      <c r="C26" s="38">
        <f>1-B26</f>
        <v>0.49632352941176472</v>
      </c>
      <c r="D26" s="38">
        <f>$I$6*B26+$I$7*C26</f>
        <v>2.5147058823529411</v>
      </c>
      <c r="E26" s="39">
        <f>$J$6*B26+$J$7*C26</f>
        <v>0.30220588235294121</v>
      </c>
      <c r="F26" s="37">
        <f>(F25*D25)/(F25*D25+G25*E25)</f>
        <v>0.99264705882352944</v>
      </c>
      <c r="G26" s="38">
        <f>1-F26</f>
        <v>7.3529411764705621E-3</v>
      </c>
      <c r="H26" s="38">
        <f>$I$11*F26+$J$11*G26</f>
        <v>6.7069852941176471</v>
      </c>
      <c r="I26" s="39">
        <f>$I$12*F26+$J$12*G26</f>
        <v>0.74448529411764708</v>
      </c>
    </row>
    <row r="27" spans="1:10" ht="15" customHeight="1" x14ac:dyDescent="0.15">
      <c r="A27" s="2">
        <v>2</v>
      </c>
      <c r="B27" s="37">
        <f t="shared" ref="B27:B35" si="0">(B26*H26)/(B26*H26+C26*I26)</f>
        <v>0.90140355888520285</v>
      </c>
      <c r="C27" s="38">
        <f t="shared" ref="C27:C45" si="1">1-B27</f>
        <v>9.8596441114797151E-2</v>
      </c>
      <c r="D27" s="38">
        <f t="shared" ref="D27:D35" si="2">$I$6*B27+$I$7*C27</f>
        <v>4.105614235540811</v>
      </c>
      <c r="E27" s="39">
        <f t="shared" ref="E27:E35" si="3">$J$6*B27+$J$7*C27</f>
        <v>0.5408421353311218</v>
      </c>
      <c r="F27" s="37">
        <f t="shared" ref="F27:F35" si="4">(F26*D26)/(F26*D26+G26*E26)</f>
        <v>0.9991106032966105</v>
      </c>
      <c r="G27" s="38">
        <f t="shared" ref="G27:G45" si="5">1-F27</f>
        <v>8.8939670338950005E-4</v>
      </c>
      <c r="H27" s="38">
        <f t="shared" ref="H27:H35" si="6">$I$11*F27+$J$11*G27</f>
        <v>6.7447970292851709</v>
      </c>
      <c r="I27" s="39">
        <f t="shared" ref="I27:I35" si="7">$I$12*F27+$J$12*G27</f>
        <v>0.7493329524724579</v>
      </c>
    </row>
    <row r="28" spans="1:10" ht="15" customHeight="1" x14ac:dyDescent="0.15">
      <c r="A28" s="2">
        <v>3</v>
      </c>
      <c r="B28" s="37">
        <f t="shared" si="0"/>
        <v>0.98799389387976855</v>
      </c>
      <c r="C28" s="38">
        <f t="shared" si="1"/>
        <v>1.2006106120231452E-2</v>
      </c>
      <c r="D28" s="38">
        <f t="shared" si="2"/>
        <v>4.4519755755190742</v>
      </c>
      <c r="E28" s="39">
        <f t="shared" si="3"/>
        <v>0.59279633632786122</v>
      </c>
      <c r="F28" s="37">
        <f t="shared" si="4"/>
        <v>0.999882747151985</v>
      </c>
      <c r="G28" s="38">
        <f t="shared" si="5"/>
        <v>1.1725284801500369E-4</v>
      </c>
      <c r="H28" s="38">
        <f t="shared" si="6"/>
        <v>6.7493140708391115</v>
      </c>
      <c r="I28" s="39">
        <f t="shared" si="7"/>
        <v>0.74991206036398872</v>
      </c>
    </row>
    <row r="29" spans="1:10" ht="15" customHeight="1" x14ac:dyDescent="0.15">
      <c r="A29" s="2">
        <v>4</v>
      </c>
      <c r="B29" s="37">
        <f t="shared" si="0"/>
        <v>0.99865161898907606</v>
      </c>
      <c r="C29" s="38">
        <f t="shared" si="1"/>
        <v>1.348381010923938E-3</v>
      </c>
      <c r="D29" s="38">
        <f t="shared" si="2"/>
        <v>4.4946064759563047</v>
      </c>
      <c r="E29" s="39">
        <f t="shared" si="3"/>
        <v>0.59919097139344568</v>
      </c>
      <c r="F29" s="37">
        <f t="shared" si="4"/>
        <v>0.9999843857804297</v>
      </c>
      <c r="G29" s="38">
        <f t="shared" si="5"/>
        <v>1.5614219570303511E-5</v>
      </c>
      <c r="H29" s="38">
        <f t="shared" si="6"/>
        <v>6.7499086568155144</v>
      </c>
      <c r="I29" s="39">
        <f t="shared" si="7"/>
        <v>0.74998828933532224</v>
      </c>
    </row>
    <row r="30" spans="1:10" ht="15" customHeight="1" x14ac:dyDescent="0.15">
      <c r="A30" s="2">
        <v>5</v>
      </c>
      <c r="B30" s="37">
        <f t="shared" si="0"/>
        <v>0.9998500004159061</v>
      </c>
      <c r="C30" s="38">
        <f t="shared" si="1"/>
        <v>1.4999958409389613E-4</v>
      </c>
      <c r="D30" s="38">
        <f t="shared" si="2"/>
        <v>4.4994000016636244</v>
      </c>
      <c r="E30" s="39">
        <f t="shared" si="3"/>
        <v>0.59991000024954377</v>
      </c>
      <c r="F30" s="37">
        <f t="shared" si="4"/>
        <v>0.99999791838817176</v>
      </c>
      <c r="G30" s="38">
        <f t="shared" si="5"/>
        <v>2.0816118282418472E-6</v>
      </c>
      <c r="H30" s="38">
        <f t="shared" si="6"/>
        <v>6.7499878225708043</v>
      </c>
      <c r="I30" s="39">
        <f t="shared" si="7"/>
        <v>0.74999843879112882</v>
      </c>
    </row>
    <row r="31" spans="1:10" ht="15" customHeight="1" x14ac:dyDescent="0.15">
      <c r="A31" s="2">
        <v>6</v>
      </c>
      <c r="B31" s="37">
        <f t="shared" si="0"/>
        <v>0.99998333116166527</v>
      </c>
      <c r="C31" s="38">
        <f t="shared" si="1"/>
        <v>1.6668838334732428E-5</v>
      </c>
      <c r="D31" s="38">
        <f t="shared" si="2"/>
        <v>4.4999333246466611</v>
      </c>
      <c r="E31" s="39">
        <f t="shared" si="3"/>
        <v>0.5999899986969992</v>
      </c>
      <c r="F31" s="37">
        <f t="shared" si="4"/>
        <v>0.99999972245588187</v>
      </c>
      <c r="G31" s="38">
        <f t="shared" si="5"/>
        <v>2.775441181324112E-7</v>
      </c>
      <c r="H31" s="38">
        <f t="shared" si="6"/>
        <v>6.7499983763669089</v>
      </c>
      <c r="I31" s="39">
        <f t="shared" si="7"/>
        <v>0.74999979184191146</v>
      </c>
    </row>
    <row r="32" spans="1:10" ht="15" customHeight="1" x14ac:dyDescent="0.15">
      <c r="A32" s="2">
        <v>7</v>
      </c>
      <c r="B32" s="37">
        <f t="shared" si="0"/>
        <v>0.99999814787947783</v>
      </c>
      <c r="C32" s="38">
        <f t="shared" si="1"/>
        <v>1.852120522172207E-6</v>
      </c>
      <c r="D32" s="38">
        <f t="shared" si="2"/>
        <v>4.4999925915179118</v>
      </c>
      <c r="E32" s="39">
        <f t="shared" si="3"/>
        <v>0.59999888872768681</v>
      </c>
      <c r="F32" s="37">
        <f t="shared" si="4"/>
        <v>0.99999996299417715</v>
      </c>
      <c r="G32" s="38">
        <f t="shared" si="5"/>
        <v>3.7005822850488812E-8</v>
      </c>
      <c r="H32" s="38">
        <f t="shared" si="6"/>
        <v>6.7499997835159364</v>
      </c>
      <c r="I32" s="39">
        <f t="shared" si="7"/>
        <v>0.74999997224563286</v>
      </c>
    </row>
    <row r="33" spans="1:9" ht="15" customHeight="1" x14ac:dyDescent="0.15">
      <c r="A33" s="2">
        <v>8</v>
      </c>
      <c r="B33" s="37">
        <f t="shared" si="0"/>
        <v>0.99999979420849305</v>
      </c>
      <c r="C33" s="38">
        <f t="shared" si="1"/>
        <v>2.0579150694643999E-7</v>
      </c>
      <c r="D33" s="38">
        <f t="shared" si="2"/>
        <v>4.4999991768339722</v>
      </c>
      <c r="E33" s="39">
        <f t="shared" si="3"/>
        <v>0.5999998765250959</v>
      </c>
      <c r="F33" s="37">
        <f t="shared" si="4"/>
        <v>0.99999999506589121</v>
      </c>
      <c r="G33" s="38">
        <f t="shared" si="5"/>
        <v>4.9341087882126544E-9</v>
      </c>
      <c r="H33" s="38">
        <f t="shared" si="6"/>
        <v>6.7499999711354635</v>
      </c>
      <c r="I33" s="39">
        <f t="shared" si="7"/>
        <v>0.74999999629941838</v>
      </c>
    </row>
    <row r="34" spans="1:9" ht="15" customHeight="1" x14ac:dyDescent="0.15">
      <c r="A34" s="2">
        <v>9</v>
      </c>
      <c r="B34" s="37">
        <f t="shared" si="0"/>
        <v>0.9999999771342728</v>
      </c>
      <c r="C34" s="38">
        <f t="shared" si="1"/>
        <v>2.2865727200560571E-8</v>
      </c>
      <c r="D34" s="38">
        <f t="shared" si="2"/>
        <v>4.4999999085370908</v>
      </c>
      <c r="E34" s="39">
        <f t="shared" si="3"/>
        <v>0.59999998628056372</v>
      </c>
      <c r="F34" s="37">
        <f t="shared" si="4"/>
        <v>0.99999999934211881</v>
      </c>
      <c r="G34" s="38">
        <f t="shared" si="5"/>
        <v>6.5788119396614775E-10</v>
      </c>
      <c r="H34" s="38">
        <f t="shared" si="6"/>
        <v>6.749999996151395</v>
      </c>
      <c r="I34" s="39">
        <f t="shared" si="7"/>
        <v>0.74999999950658913</v>
      </c>
    </row>
    <row r="35" spans="1:9" ht="15" customHeight="1" x14ac:dyDescent="0.15">
      <c r="A35" s="2">
        <v>10</v>
      </c>
      <c r="B35" s="37">
        <f t="shared" si="0"/>
        <v>0.99999999745936363</v>
      </c>
      <c r="C35" s="38">
        <f t="shared" si="1"/>
        <v>2.5406363679536526E-9</v>
      </c>
      <c r="D35" s="38">
        <f t="shared" si="2"/>
        <v>4.4999999898374545</v>
      </c>
      <c r="E35" s="39">
        <f t="shared" si="3"/>
        <v>0.59999999847561825</v>
      </c>
      <c r="F35" s="37">
        <f t="shared" si="4"/>
        <v>0.9999999999122825</v>
      </c>
      <c r="G35" s="38">
        <f t="shared" si="5"/>
        <v>8.7717499930306531E-11</v>
      </c>
      <c r="H35" s="38">
        <f t="shared" si="6"/>
        <v>6.7499999994868523</v>
      </c>
      <c r="I35" s="39">
        <f t="shared" si="7"/>
        <v>0.74999999993421185</v>
      </c>
    </row>
    <row r="36" spans="1:9" ht="15" customHeight="1" x14ac:dyDescent="0.15">
      <c r="A36" s="2">
        <v>11</v>
      </c>
      <c r="B36" s="37">
        <f t="shared" ref="B36:B45" si="8">(B35*H35)/(B35*H35+C35*I35)</f>
        <v>0.99999999971770703</v>
      </c>
      <c r="C36" s="38">
        <f t="shared" si="1"/>
        <v>2.8229296678006222E-10</v>
      </c>
      <c r="D36" s="38">
        <f t="shared" ref="D36:D45" si="9">$I$6*B36+$I$7*C36</f>
        <v>4.4999999988708286</v>
      </c>
      <c r="E36" s="39">
        <f t="shared" ref="E36:E45" si="10">$J$6*B36+$J$7*C36</f>
        <v>0.59999999983062435</v>
      </c>
      <c r="F36" s="37">
        <f t="shared" ref="F36:F45" si="11">(F35*D35)/(F35*D35+G35*E35)</f>
        <v>0.99999999998830424</v>
      </c>
      <c r="G36" s="38">
        <f t="shared" si="5"/>
        <v>1.1695755475216174E-11</v>
      </c>
      <c r="H36" s="38">
        <f t="shared" ref="H36:H45" si="12">$I$11*F36+$J$11*G36</f>
        <v>6.7499999999315792</v>
      </c>
      <c r="I36" s="39">
        <f t="shared" ref="I36:I45" si="13">$I$12*F36+$J$12*G36</f>
        <v>0.74999999999122813</v>
      </c>
    </row>
    <row r="37" spans="1:9" ht="15" customHeight="1" x14ac:dyDescent="0.15">
      <c r="A37" s="2">
        <v>12</v>
      </c>
      <c r="B37" s="37">
        <f t="shared" si="8"/>
        <v>0.99999999996863409</v>
      </c>
      <c r="C37" s="38">
        <f t="shared" si="1"/>
        <v>3.136590986940746E-11</v>
      </c>
      <c r="D37" s="38">
        <f t="shared" si="9"/>
        <v>4.4999999998745359</v>
      </c>
      <c r="E37" s="39">
        <f t="shared" si="10"/>
        <v>0.59999999998118059</v>
      </c>
      <c r="F37" s="37">
        <f t="shared" si="11"/>
        <v>0.99999999999844058</v>
      </c>
      <c r="G37" s="38">
        <f t="shared" si="5"/>
        <v>1.5594192603884949E-12</v>
      </c>
      <c r="H37" s="38">
        <f t="shared" si="12"/>
        <v>6.7499999999908775</v>
      </c>
      <c r="I37" s="39">
        <f t="shared" si="13"/>
        <v>0.74999999999883049</v>
      </c>
    </row>
    <row r="38" spans="1:9" ht="15" customHeight="1" x14ac:dyDescent="0.15">
      <c r="A38" s="2">
        <v>13</v>
      </c>
      <c r="B38" s="37">
        <f t="shared" si="8"/>
        <v>0.9999999999965149</v>
      </c>
      <c r="C38" s="38">
        <f t="shared" si="1"/>
        <v>3.4851010966008289E-12</v>
      </c>
      <c r="D38" s="38">
        <f t="shared" si="9"/>
        <v>4.49999999998606</v>
      </c>
      <c r="E38" s="39">
        <f t="shared" si="10"/>
        <v>0.59999999999790898</v>
      </c>
      <c r="F38" s="37">
        <f t="shared" si="11"/>
        <v>0.99999999999979217</v>
      </c>
      <c r="G38" s="38">
        <f t="shared" si="5"/>
        <v>2.078337502098293E-13</v>
      </c>
      <c r="H38" s="38">
        <f t="shared" si="12"/>
        <v>6.7499999999987841</v>
      </c>
      <c r="I38" s="39">
        <f t="shared" si="13"/>
        <v>0.74999999999984412</v>
      </c>
    </row>
    <row r="39" spans="1:9" ht="15" customHeight="1" x14ac:dyDescent="0.15">
      <c r="A39" s="2">
        <v>14</v>
      </c>
      <c r="B39" s="37">
        <f t="shared" si="8"/>
        <v>0.99999999999961275</v>
      </c>
      <c r="C39" s="38">
        <f t="shared" si="1"/>
        <v>3.872457909892546E-13</v>
      </c>
      <c r="D39" s="38">
        <f t="shared" si="9"/>
        <v>4.499999999998451</v>
      </c>
      <c r="E39" s="39">
        <f t="shared" si="10"/>
        <v>0.59999999999976772</v>
      </c>
      <c r="F39" s="37">
        <f t="shared" si="11"/>
        <v>0.99999999999997236</v>
      </c>
      <c r="G39" s="38">
        <f t="shared" si="5"/>
        <v>2.7644553313166398E-14</v>
      </c>
      <c r="H39" s="38">
        <f t="shared" si="12"/>
        <v>6.7499999999998384</v>
      </c>
      <c r="I39" s="39">
        <f t="shared" si="13"/>
        <v>0.74999999999997924</v>
      </c>
    </row>
    <row r="40" spans="1:9" ht="15" customHeight="1" x14ac:dyDescent="0.15">
      <c r="A40" s="2">
        <v>15</v>
      </c>
      <c r="B40" s="37">
        <f t="shared" si="8"/>
        <v>0.99999999999995692</v>
      </c>
      <c r="C40" s="38">
        <f t="shared" si="1"/>
        <v>4.3076653355456074E-14</v>
      </c>
      <c r="D40" s="38">
        <f t="shared" si="9"/>
        <v>4.4999999999998277</v>
      </c>
      <c r="E40" s="39">
        <f t="shared" si="10"/>
        <v>0.59999999999997422</v>
      </c>
      <c r="F40" s="37">
        <f t="shared" si="11"/>
        <v>0.99999999999999623</v>
      </c>
      <c r="G40" s="38">
        <f t="shared" si="5"/>
        <v>3.7747582837255322E-15</v>
      </c>
      <c r="H40" s="38">
        <f t="shared" si="12"/>
        <v>6.7499999999999778</v>
      </c>
      <c r="I40" s="39">
        <f t="shared" si="13"/>
        <v>0.74999999999999711</v>
      </c>
    </row>
    <row r="41" spans="1:9" ht="15" customHeight="1" x14ac:dyDescent="0.15">
      <c r="A41" s="2">
        <v>16</v>
      </c>
      <c r="B41" s="37">
        <f t="shared" si="8"/>
        <v>0.99999999999999523</v>
      </c>
      <c r="C41" s="38">
        <f t="shared" si="1"/>
        <v>4.7739590058881731E-15</v>
      </c>
      <c r="D41" s="38">
        <f t="shared" si="9"/>
        <v>4.4999999999999813</v>
      </c>
      <c r="E41" s="39">
        <f t="shared" si="10"/>
        <v>0.5999999999999972</v>
      </c>
      <c r="F41" s="37">
        <f t="shared" si="11"/>
        <v>0.99999999999999944</v>
      </c>
      <c r="G41" s="38">
        <f t="shared" si="5"/>
        <v>0</v>
      </c>
      <c r="H41" s="38">
        <f t="shared" si="12"/>
        <v>6.7499999999999964</v>
      </c>
      <c r="I41" s="39">
        <f t="shared" si="13"/>
        <v>0.74999999999999956</v>
      </c>
    </row>
    <row r="42" spans="1:9" ht="15" customHeight="1" x14ac:dyDescent="0.15">
      <c r="A42" s="2">
        <v>17</v>
      </c>
      <c r="B42" s="37">
        <f t="shared" si="8"/>
        <v>0.99999999999999944</v>
      </c>
      <c r="C42" s="38">
        <f t="shared" si="1"/>
        <v>0</v>
      </c>
      <c r="D42" s="38">
        <f t="shared" si="9"/>
        <v>4.4999999999999973</v>
      </c>
      <c r="E42" s="39">
        <f t="shared" si="10"/>
        <v>0.59999999999999976</v>
      </c>
      <c r="F42" s="37">
        <f t="shared" si="11"/>
        <v>1</v>
      </c>
      <c r="G42" s="38">
        <f t="shared" si="5"/>
        <v>0</v>
      </c>
      <c r="H42" s="38">
        <f t="shared" si="12"/>
        <v>6.75</v>
      </c>
      <c r="I42" s="39">
        <f t="shared" si="13"/>
        <v>0.75</v>
      </c>
    </row>
    <row r="43" spans="1:9" ht="15" customHeight="1" x14ac:dyDescent="0.15">
      <c r="A43" s="2">
        <v>18</v>
      </c>
      <c r="B43" s="37">
        <f t="shared" si="8"/>
        <v>1</v>
      </c>
      <c r="C43" s="38">
        <f t="shared" si="1"/>
        <v>0</v>
      </c>
      <c r="D43" s="38">
        <f t="shared" si="9"/>
        <v>4.5</v>
      </c>
      <c r="E43" s="39">
        <f t="shared" si="10"/>
        <v>0.60000000000000009</v>
      </c>
      <c r="F43" s="37">
        <f t="shared" si="11"/>
        <v>1</v>
      </c>
      <c r="G43" s="38">
        <f t="shared" si="5"/>
        <v>0</v>
      </c>
      <c r="H43" s="38">
        <f t="shared" si="12"/>
        <v>6.75</v>
      </c>
      <c r="I43" s="39">
        <f t="shared" si="13"/>
        <v>0.75</v>
      </c>
    </row>
    <row r="44" spans="1:9" ht="15" customHeight="1" x14ac:dyDescent="0.15">
      <c r="A44" s="2">
        <v>19</v>
      </c>
      <c r="B44" s="37">
        <f t="shared" si="8"/>
        <v>1</v>
      </c>
      <c r="C44" s="38">
        <f t="shared" si="1"/>
        <v>0</v>
      </c>
      <c r="D44" s="38">
        <f t="shared" si="9"/>
        <v>4.5</v>
      </c>
      <c r="E44" s="39">
        <f t="shared" si="10"/>
        <v>0.60000000000000009</v>
      </c>
      <c r="F44" s="37">
        <f t="shared" si="11"/>
        <v>1</v>
      </c>
      <c r="G44" s="38">
        <f t="shared" si="5"/>
        <v>0</v>
      </c>
      <c r="H44" s="38">
        <f t="shared" si="12"/>
        <v>6.75</v>
      </c>
      <c r="I44" s="39">
        <f t="shared" si="13"/>
        <v>0.75</v>
      </c>
    </row>
    <row r="45" spans="1:9" ht="15" customHeight="1" x14ac:dyDescent="0.15">
      <c r="A45" s="2">
        <v>20</v>
      </c>
      <c r="B45" s="37">
        <f t="shared" si="8"/>
        <v>1</v>
      </c>
      <c r="C45" s="38">
        <f t="shared" si="1"/>
        <v>0</v>
      </c>
      <c r="D45" s="38">
        <f t="shared" si="9"/>
        <v>4.5</v>
      </c>
      <c r="E45" s="39">
        <f t="shared" si="10"/>
        <v>0.60000000000000009</v>
      </c>
      <c r="F45" s="37">
        <f t="shared" si="11"/>
        <v>1</v>
      </c>
      <c r="G45" s="38">
        <f t="shared" si="5"/>
        <v>0</v>
      </c>
      <c r="H45" s="38">
        <f t="shared" si="12"/>
        <v>6.75</v>
      </c>
      <c r="I45" s="39">
        <f t="shared" si="13"/>
        <v>0.75</v>
      </c>
    </row>
  </sheetData>
  <mergeCells count="13">
    <mergeCell ref="H4:J4"/>
    <mergeCell ref="D10:E10"/>
    <mergeCell ref="B4:C4"/>
    <mergeCell ref="B9:C9"/>
    <mergeCell ref="H9:J9"/>
    <mergeCell ref="B16:E16"/>
    <mergeCell ref="B13:C13"/>
    <mergeCell ref="B23:C23"/>
    <mergeCell ref="D23:E23"/>
    <mergeCell ref="B22:E22"/>
    <mergeCell ref="F22:I22"/>
    <mergeCell ref="F23:G23"/>
    <mergeCell ref="H23:I23"/>
  </mergeCells>
  <phoneticPr fontId="0" type="noConversion"/>
  <conditionalFormatting sqref="B21:C21">
    <cfRule type="cellIs" dxfId="3" priority="1" stopIfTrue="1" operator="equal">
      <formula>"care"</formula>
    </cfRule>
  </conditionalFormatting>
  <conditionalFormatting sqref="D21:E21">
    <cfRule type="cellIs" dxfId="2" priority="2" stopIfTrue="1" operator="equal">
      <formula>"desert"</formula>
    </cfRule>
  </conditionalFormatting>
  <conditionalFormatting sqref="C19 D20 E19:E20">
    <cfRule type="cellIs" dxfId="1" priority="3" stopIfTrue="1" operator="equal">
      <formula>"desert"</formula>
    </cfRule>
  </conditionalFormatting>
  <conditionalFormatting sqref="C20 D19 B19:B20">
    <cfRule type="cellIs" dxfId="0" priority="4" stopIfTrue="1" operator="equal">
      <formula>"care"</formula>
    </cfRule>
  </conditionalFormatting>
  <printOptions headings="1" gridLines="1"/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Company>SUNY-ESF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Microsoft Office User</cp:lastModifiedBy>
  <dcterms:created xsi:type="dcterms:W3CDTF">1999-11-06T17:51:21Z</dcterms:created>
  <dcterms:modified xsi:type="dcterms:W3CDTF">2020-06-01T18:08:45Z</dcterms:modified>
</cp:coreProperties>
</file>