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9CD66E85-9D83-4346-846E-D7E4FF787649}" xr6:coauthVersionLast="45" xr6:coauthVersionMax="45" xr10:uidLastSave="{00000000-0000-0000-0000-000000000000}"/>
  <bookViews>
    <workbookView xWindow="360" yWindow="460" windowWidth="10000" windowHeight="5460"/>
  </bookViews>
  <sheets>
    <sheet name="Triage" sheetId="1" r:id="rId1"/>
  </sheets>
  <definedNames>
    <definedName name="anscount" hidden="1">1</definedName>
    <definedName name="solver_adj" localSheetId="0" hidden="1">Triage!$B$50:$B$53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Triage!$B$50:$B$53</definedName>
    <definedName name="solver_lhs2" localSheetId="0" hidden="1">Triage!$F$55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Triage!$D$55</definedName>
    <definedName name="solver_pre" localSheetId="0" hidden="1">0.000001</definedName>
    <definedName name="solver_rel1" localSheetId="0" hidden="1">5</definedName>
    <definedName name="solver_rel2" localSheetId="0" hidden="1">1</definedName>
    <definedName name="solver_rhs1" localSheetId="0" hidden="1">binary</definedName>
    <definedName name="solver_rhs2" localSheetId="0" hidden="1">Triage!$B$47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D21" i="1"/>
  <c r="E21" i="1"/>
  <c r="E24" i="1" s="1"/>
  <c r="C35" i="1" s="1"/>
  <c r="F21" i="1"/>
  <c r="F23" i="1" s="1"/>
  <c r="D34" i="1" s="1"/>
  <c r="G21" i="1"/>
  <c r="H21" i="1"/>
  <c r="D23" i="1"/>
  <c r="E23" i="1"/>
  <c r="G23" i="1"/>
  <c r="H23" i="1"/>
  <c r="D24" i="1"/>
  <c r="G24" i="1"/>
  <c r="H24" i="1"/>
  <c r="D25" i="1"/>
  <c r="F25" i="1"/>
  <c r="G25" i="1"/>
  <c r="H25" i="1"/>
  <c r="D26" i="1"/>
  <c r="E26" i="1"/>
  <c r="F26" i="1"/>
  <c r="G26" i="1"/>
  <c r="H26" i="1"/>
  <c r="B34" i="1"/>
  <c r="C34" i="1"/>
  <c r="D50" i="1" s="1"/>
  <c r="E34" i="1"/>
  <c r="F34" i="1"/>
  <c r="B35" i="1"/>
  <c r="E35" i="1"/>
  <c r="F35" i="1"/>
  <c r="B36" i="1"/>
  <c r="D36" i="1"/>
  <c r="E36" i="1"/>
  <c r="F36" i="1"/>
  <c r="B37" i="1"/>
  <c r="C37" i="1"/>
  <c r="D37" i="1"/>
  <c r="E37" i="1"/>
  <c r="F37" i="1"/>
  <c r="B39" i="1"/>
  <c r="D53" i="1" s="1"/>
  <c r="C39" i="1"/>
  <c r="D39" i="1"/>
  <c r="E39" i="1"/>
  <c r="F39" i="1"/>
  <c r="F50" i="1"/>
  <c r="F51" i="1"/>
  <c r="F55" i="1" s="1"/>
  <c r="F52" i="1"/>
  <c r="F53" i="1"/>
  <c r="E25" i="1" l="1"/>
  <c r="C36" i="1" s="1"/>
  <c r="D52" i="1" s="1"/>
  <c r="F24" i="1"/>
  <c r="D35" i="1" s="1"/>
  <c r="D51" i="1" s="1"/>
  <c r="D55" i="1" s="1"/>
</calcChain>
</file>

<file path=xl/comments1.xml><?xml version="1.0" encoding="utf-8"?>
<comments xmlns="http://schemas.openxmlformats.org/spreadsheetml/2006/main">
  <authors>
    <author>VTCFWRU</author>
  </authors>
  <commentList>
    <comment ref="N1" authorId="0" shapeId="0">
      <text>
        <r>
          <rPr>
            <b/>
            <sz val="8"/>
            <color indexed="81"/>
            <rFont val="Tahoma"/>
          </rPr>
          <t>VTCFWRU:</t>
        </r>
        <r>
          <rPr>
            <sz val="8"/>
            <color indexed="81"/>
            <rFont val="Tahoma"/>
          </rPr>
          <t xml:space="preserve">
short term suitability versus long term
- density versus b and d</t>
        </r>
      </text>
    </comment>
    <comment ref="N6" authorId="0" shapeId="0">
      <text>
        <r>
          <rPr>
            <b/>
            <sz val="8"/>
            <color indexed="81"/>
            <rFont val="Tahoma"/>
          </rPr>
          <t>VTCFWRU:</t>
        </r>
        <r>
          <rPr>
            <sz val="8"/>
            <color indexed="81"/>
            <rFont val="Tahoma"/>
          </rPr>
          <t xml:space="preserve">
how to know whether size or moisture affects distribution?</t>
        </r>
      </text>
    </comment>
  </commentList>
</comments>
</file>

<file path=xl/sharedStrings.xml><?xml version="1.0" encoding="utf-8"?>
<sst xmlns="http://schemas.openxmlformats.org/spreadsheetml/2006/main" count="69" uniqueCount="42">
  <si>
    <t>P1  =&gt;</t>
  </si>
  <si>
    <t>P2  =&gt;</t>
  </si>
  <si>
    <t>P3  = &gt;</t>
  </si>
  <si>
    <t>P4  =&gt;</t>
  </si>
  <si>
    <t>C1  =&gt;</t>
  </si>
  <si>
    <t>C2  =&gt;</t>
  </si>
  <si>
    <t>C3  =&gt;</t>
  </si>
  <si>
    <t>C4  =&gt;</t>
  </si>
  <si>
    <t>Site 1</t>
  </si>
  <si>
    <t>Site 2</t>
  </si>
  <si>
    <t>Site 3</t>
  </si>
  <si>
    <t>Site 4</t>
  </si>
  <si>
    <t>Budget =</t>
  </si>
  <si>
    <t>Total Cost</t>
  </si>
  <si>
    <t>Value of habitat portfolio   =&gt;</t>
  </si>
  <si>
    <t>Species Prioritization Scheme</t>
  </si>
  <si>
    <t>Species 1</t>
  </si>
  <si>
    <t>Species 2</t>
  </si>
  <si>
    <t>Species 3</t>
  </si>
  <si>
    <t>Species 4</t>
  </si>
  <si>
    <t>Species 5</t>
  </si>
  <si>
    <t xml:space="preserve">Patch </t>
  </si>
  <si>
    <r>
      <t>P*CV*Sum(Score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>HSI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>)</t>
    </r>
  </si>
  <si>
    <t>Score =&gt;</t>
  </si>
  <si>
    <t>Density</t>
  </si>
  <si>
    <t>Elevation</t>
  </si>
  <si>
    <t>(meters)</t>
  </si>
  <si>
    <t>SUM =&gt;</t>
  </si>
  <si>
    <t>Triage: Prioritizing Species and Habitats</t>
  </si>
  <si>
    <t>Global abundance =&gt;</t>
  </si>
  <si>
    <t>Population threats =&gt;</t>
  </si>
  <si>
    <t>Population trend =&gt;</t>
  </si>
  <si>
    <t>size (ha)</t>
  </si>
  <si>
    <t>Standardized suitability indices</t>
  </si>
  <si>
    <t>Habitat suitability models</t>
  </si>
  <si>
    <t>Cost of acquiring site</t>
  </si>
  <si>
    <t xml:space="preserve">Species identification </t>
  </si>
  <si>
    <t>Priority score</t>
  </si>
  <si>
    <t>Choice variables</t>
  </si>
  <si>
    <t>Cost of site</t>
  </si>
  <si>
    <t>Probability of development</t>
  </si>
  <si>
    <t>Optimizing the habitat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</si>
</sst>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i/>
      <sz val="10"/>
      <name val="Arial"/>
    </font>
    <font>
      <b/>
      <vertAlign val="subscript"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Standardized Suitability Scores for 5 Species on 4 Sites</a:t>
            </a:r>
          </a:p>
        </c:rich>
      </c:tx>
      <c:layout>
        <c:manualLayout>
          <c:xMode val="edge"/>
          <c:yMode val="edge"/>
          <c:x val="0.12147300536898953"/>
          <c:y val="6.3108773463808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7263427484804"/>
          <c:y val="0.27185317799794417"/>
          <c:w val="0.63278960936403839"/>
          <c:h val="0.49030662460343499"/>
        </c:manualLayout>
      </c:layout>
      <c:lineChart>
        <c:grouping val="standard"/>
        <c:varyColors val="0"/>
        <c:ser>
          <c:idx val="0"/>
          <c:order val="0"/>
          <c:tx>
            <c:strRef>
              <c:f>Triage!$D$22</c:f>
              <c:strCache>
                <c:ptCount val="1"/>
                <c:pt idx="0">
                  <c:v>Species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Triage!$D$23:$D$26</c:f>
              <c:numCache>
                <c:formatCode>General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4-B04F-B816-76974114335A}"/>
            </c:ext>
          </c:extLst>
        </c:ser>
        <c:ser>
          <c:idx val="1"/>
          <c:order val="1"/>
          <c:tx>
            <c:strRef>
              <c:f>Triage!$E$22</c:f>
              <c:strCache>
                <c:ptCount val="1"/>
                <c:pt idx="0">
                  <c:v>Species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Triage!$E$23:$E$26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4-B04F-B816-76974114335A}"/>
            </c:ext>
          </c:extLst>
        </c:ser>
        <c:ser>
          <c:idx val="2"/>
          <c:order val="2"/>
          <c:tx>
            <c:strRef>
              <c:f>Triage!$F$22</c:f>
              <c:strCache>
                <c:ptCount val="1"/>
                <c:pt idx="0">
                  <c:v>Species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Triage!$F$23:$F$26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4-B04F-B816-76974114335A}"/>
            </c:ext>
          </c:extLst>
        </c:ser>
        <c:ser>
          <c:idx val="3"/>
          <c:order val="3"/>
          <c:tx>
            <c:strRef>
              <c:f>Triage!$G$22</c:f>
              <c:strCache>
                <c:ptCount val="1"/>
                <c:pt idx="0">
                  <c:v>Species 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Triage!$G$23:$G$26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4-B04F-B816-76974114335A}"/>
            </c:ext>
          </c:extLst>
        </c:ser>
        <c:ser>
          <c:idx val="4"/>
          <c:order val="4"/>
          <c:tx>
            <c:strRef>
              <c:f>Triage!$H$22</c:f>
              <c:strCache>
                <c:ptCount val="1"/>
                <c:pt idx="0">
                  <c:v>Species 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Triage!$H$23:$H$26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84-B04F-B816-769741143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7791"/>
        <c:axId val="1"/>
      </c:lineChart>
      <c:catAx>
        <c:axId val="65847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221790282454409"/>
              <c:y val="0.86895926538628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Suitability</a:t>
                </a:r>
              </a:p>
            </c:rich>
          </c:tx>
          <c:layout>
            <c:manualLayout>
              <c:xMode val="edge"/>
              <c:yMode val="edge"/>
              <c:x val="3.3899443358787772E-2"/>
              <c:y val="0.3980707249255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47791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6205809181572"/>
          <c:y val="0.35438003560446291"/>
          <c:w val="0.19492179931302969"/>
          <c:h val="0.320398388354719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12</xdr:row>
      <xdr:rowOff>127000</xdr:rowOff>
    </xdr:from>
    <xdr:to>
      <xdr:col>14</xdr:col>
      <xdr:colOff>635000</xdr:colOff>
      <xdr:row>26</xdr:row>
      <xdr:rowOff>76200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ED184705-3BEF-5242-8AAB-6ED3C0945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abSelected="1" workbookViewId="0"/>
  </sheetViews>
  <sheetFormatPr baseColWidth="10" defaultColWidth="8.83203125" defaultRowHeight="15" customHeight="1" x14ac:dyDescent="0.15"/>
  <cols>
    <col min="1" max="1" width="12.5" style="4" customWidth="1"/>
    <col min="2" max="2" width="11.5" style="4" customWidth="1"/>
    <col min="3" max="3" width="10.5" style="4" customWidth="1"/>
    <col min="4" max="4" width="13.1640625" style="4" customWidth="1"/>
    <col min="5" max="5" width="10.5" style="4" customWidth="1"/>
    <col min="6" max="6" width="12" style="4" customWidth="1"/>
    <col min="7" max="8" width="10.5" style="4" customWidth="1"/>
    <col min="9" max="16384" width="8.83203125" style="4"/>
  </cols>
  <sheetData>
    <row r="1" spans="1:14" ht="15" customHeight="1" thickBot="1" x14ac:dyDescent="0.2">
      <c r="A1" s="1" t="s">
        <v>28</v>
      </c>
      <c r="B1" s="2"/>
      <c r="C1" s="2"/>
      <c r="D1" s="2"/>
      <c r="E1" s="2"/>
      <c r="F1" s="2"/>
      <c r="G1" s="3"/>
    </row>
    <row r="2" spans="1:14" ht="15" customHeight="1" x14ac:dyDescent="0.15">
      <c r="A2" s="5"/>
      <c r="B2" s="2"/>
      <c r="C2" s="2"/>
      <c r="D2" s="2"/>
      <c r="E2" s="2"/>
      <c r="F2" s="2"/>
      <c r="G2" s="6"/>
    </row>
    <row r="3" spans="1:14" ht="15" customHeight="1" x14ac:dyDescent="0.15">
      <c r="A3" s="19" t="s">
        <v>15</v>
      </c>
      <c r="B3" s="3"/>
      <c r="C3" s="3"/>
      <c r="D3" s="3"/>
      <c r="E3" s="3"/>
      <c r="F3" s="3"/>
      <c r="G3" s="7"/>
    </row>
    <row r="4" spans="1:14" ht="15" customHeight="1" x14ac:dyDescent="0.15">
      <c r="A4" s="8"/>
      <c r="B4" s="3"/>
      <c r="C4" s="9"/>
      <c r="D4" s="9"/>
      <c r="E4" s="9"/>
      <c r="F4" s="9"/>
      <c r="G4" s="10"/>
    </row>
    <row r="5" spans="1:14" ht="15" customHeight="1" x14ac:dyDescent="0.15">
      <c r="A5" s="8"/>
      <c r="B5" s="3"/>
      <c r="C5" s="11" t="s">
        <v>16</v>
      </c>
      <c r="D5" s="11" t="s">
        <v>17</v>
      </c>
      <c r="E5" s="11" t="s">
        <v>18</v>
      </c>
      <c r="F5" s="11" t="s">
        <v>19</v>
      </c>
      <c r="G5" s="12" t="s">
        <v>20</v>
      </c>
    </row>
    <row r="6" spans="1:14" ht="15" customHeight="1" x14ac:dyDescent="0.15">
      <c r="A6" s="67" t="s">
        <v>29</v>
      </c>
      <c r="B6" s="68"/>
      <c r="C6" s="9">
        <v>1</v>
      </c>
      <c r="D6" s="9">
        <v>3</v>
      </c>
      <c r="E6" s="9">
        <v>1</v>
      </c>
      <c r="F6" s="9">
        <v>4</v>
      </c>
      <c r="G6" s="10">
        <v>3</v>
      </c>
    </row>
    <row r="7" spans="1:14" ht="15" customHeight="1" x14ac:dyDescent="0.15">
      <c r="A7" s="67" t="s">
        <v>30</v>
      </c>
      <c r="B7" s="68"/>
      <c r="C7" s="9">
        <v>1</v>
      </c>
      <c r="D7" s="9">
        <v>3</v>
      </c>
      <c r="E7" s="9">
        <v>2</v>
      </c>
      <c r="F7" s="9">
        <v>5</v>
      </c>
      <c r="G7" s="10">
        <v>5</v>
      </c>
    </row>
    <row r="8" spans="1:14" ht="15" customHeight="1" x14ac:dyDescent="0.15">
      <c r="A8" s="67" t="s">
        <v>31</v>
      </c>
      <c r="B8" s="68"/>
      <c r="C8" s="9">
        <v>3</v>
      </c>
      <c r="D8" s="9">
        <v>4</v>
      </c>
      <c r="E8" s="9">
        <v>3</v>
      </c>
      <c r="F8" s="9">
        <v>4</v>
      </c>
      <c r="G8" s="10">
        <v>5</v>
      </c>
    </row>
    <row r="9" spans="1:14" ht="15" customHeight="1" x14ac:dyDescent="0.15">
      <c r="A9" s="13"/>
      <c r="B9" s="3"/>
      <c r="C9" s="9"/>
      <c r="D9" s="9"/>
      <c r="E9" s="9"/>
      <c r="F9" s="9"/>
      <c r="G9" s="10"/>
    </row>
    <row r="10" spans="1:14" ht="15" customHeight="1" thickBot="1" x14ac:dyDescent="0.2">
      <c r="A10" s="51"/>
      <c r="B10" s="52" t="s">
        <v>23</v>
      </c>
      <c r="C10" s="53">
        <f>SUM(C6:C8)</f>
        <v>5</v>
      </c>
      <c r="D10" s="53">
        <f>SUM(D6:D8)</f>
        <v>10</v>
      </c>
      <c r="E10" s="53">
        <f>SUM(E6:E8)</f>
        <v>6</v>
      </c>
      <c r="F10" s="53">
        <f>SUM(F6:F8)</f>
        <v>13</v>
      </c>
      <c r="G10" s="54">
        <f>SUM(G6:G8)</f>
        <v>13</v>
      </c>
    </row>
    <row r="11" spans="1:14" ht="15" customHeight="1" x14ac:dyDescent="0.15">
      <c r="A11" s="14"/>
    </row>
    <row r="12" spans="1:14" ht="15" customHeight="1" x14ac:dyDescent="0.15">
      <c r="A12" s="14"/>
    </row>
    <row r="13" spans="1:14" ht="15" customHeight="1" thickBot="1" x14ac:dyDescent="0.2">
      <c r="A13" s="35" t="s">
        <v>34</v>
      </c>
    </row>
    <row r="14" spans="1:14" ht="15" customHeight="1" thickBot="1" x14ac:dyDescent="0.2">
      <c r="A14" s="15"/>
      <c r="B14" s="2"/>
      <c r="C14" s="2"/>
      <c r="D14" s="71" t="s">
        <v>24</v>
      </c>
      <c r="E14" s="71"/>
      <c r="F14" s="71"/>
      <c r="G14" s="71"/>
      <c r="H14" s="72"/>
    </row>
    <row r="15" spans="1:14" ht="15" customHeight="1" thickTop="1" x14ac:dyDescent="0.15">
      <c r="A15" s="8"/>
      <c r="B15" s="16" t="s">
        <v>21</v>
      </c>
      <c r="C15" s="16" t="s">
        <v>25</v>
      </c>
      <c r="D15" s="55" t="s">
        <v>16</v>
      </c>
      <c r="E15" s="55" t="s">
        <v>17</v>
      </c>
      <c r="F15" s="55" t="s">
        <v>18</v>
      </c>
      <c r="G15" s="55" t="s">
        <v>19</v>
      </c>
      <c r="H15" s="56" t="s">
        <v>20</v>
      </c>
    </row>
    <row r="16" spans="1:14" ht="15" customHeight="1" x14ac:dyDescent="0.15">
      <c r="A16" s="8"/>
      <c r="B16" s="16" t="s">
        <v>32</v>
      </c>
      <c r="C16" s="17" t="s">
        <v>26</v>
      </c>
      <c r="D16" s="55"/>
      <c r="E16" s="55"/>
      <c r="F16" s="55"/>
      <c r="G16" s="55"/>
      <c r="H16" s="56"/>
      <c r="I16" s="18"/>
    </row>
    <row r="17" spans="1:9" ht="15" customHeight="1" x14ac:dyDescent="0.15">
      <c r="A17" s="19" t="s">
        <v>8</v>
      </c>
      <c r="B17" s="9">
        <v>5</v>
      </c>
      <c r="C17" s="9">
        <v>14</v>
      </c>
      <c r="D17" s="9">
        <v>3</v>
      </c>
      <c r="E17" s="9">
        <v>0</v>
      </c>
      <c r="F17" s="9">
        <v>0</v>
      </c>
      <c r="G17" s="9">
        <v>0</v>
      </c>
      <c r="H17" s="10">
        <v>0</v>
      </c>
      <c r="I17" s="18"/>
    </row>
    <row r="18" spans="1:9" ht="15" customHeight="1" x14ac:dyDescent="0.15">
      <c r="A18" s="19" t="s">
        <v>9</v>
      </c>
      <c r="B18" s="9">
        <v>10</v>
      </c>
      <c r="C18" s="9">
        <v>30</v>
      </c>
      <c r="D18" s="9">
        <v>2</v>
      </c>
      <c r="E18" s="9">
        <v>3</v>
      </c>
      <c r="F18" s="9">
        <v>0</v>
      </c>
      <c r="G18" s="9">
        <v>0</v>
      </c>
      <c r="H18" s="10">
        <v>2</v>
      </c>
      <c r="I18" s="18"/>
    </row>
    <row r="19" spans="1:9" ht="15" customHeight="1" x14ac:dyDescent="0.15">
      <c r="A19" s="19" t="s">
        <v>10</v>
      </c>
      <c r="B19" s="9">
        <v>50</v>
      </c>
      <c r="C19" s="9">
        <v>90</v>
      </c>
      <c r="D19" s="9">
        <v>0</v>
      </c>
      <c r="E19" s="9">
        <v>0</v>
      </c>
      <c r="F19" s="9">
        <v>2</v>
      </c>
      <c r="G19" s="9">
        <v>1</v>
      </c>
      <c r="H19" s="10">
        <v>0</v>
      </c>
    </row>
    <row r="20" spans="1:9" ht="15" customHeight="1" x14ac:dyDescent="0.15">
      <c r="A20" s="20" t="s">
        <v>11</v>
      </c>
      <c r="B20" s="21">
        <v>100</v>
      </c>
      <c r="C20" s="21">
        <v>50</v>
      </c>
      <c r="D20" s="21">
        <v>0</v>
      </c>
      <c r="E20" s="21">
        <v>0</v>
      </c>
      <c r="F20" s="21">
        <v>1</v>
      </c>
      <c r="G20" s="21">
        <v>3</v>
      </c>
      <c r="H20" s="22">
        <v>2</v>
      </c>
    </row>
    <row r="21" spans="1:9" ht="15" customHeight="1" x14ac:dyDescent="0.15">
      <c r="A21" s="19"/>
      <c r="B21" s="3"/>
      <c r="C21" s="23" t="s">
        <v>27</v>
      </c>
      <c r="D21" s="16">
        <f>SUM(D17:D20)</f>
        <v>5</v>
      </c>
      <c r="E21" s="16">
        <f>SUM(E17:E20)</f>
        <v>3</v>
      </c>
      <c r="F21" s="16">
        <f>SUM(F17:F20)</f>
        <v>3</v>
      </c>
      <c r="G21" s="16">
        <f>SUM(G17:G20)</f>
        <v>4</v>
      </c>
      <c r="H21" s="24">
        <f>SUM(H17:H20)</f>
        <v>4</v>
      </c>
    </row>
    <row r="22" spans="1:9" ht="15" customHeight="1" x14ac:dyDescent="0.15">
      <c r="A22" s="19" t="s">
        <v>33</v>
      </c>
      <c r="B22" s="3"/>
      <c r="C22" s="3"/>
      <c r="D22" s="55" t="s">
        <v>16</v>
      </c>
      <c r="E22" s="55" t="s">
        <v>17</v>
      </c>
      <c r="F22" s="55" t="s">
        <v>18</v>
      </c>
      <c r="G22" s="55" t="s">
        <v>19</v>
      </c>
      <c r="H22" s="56" t="s">
        <v>20</v>
      </c>
    </row>
    <row r="23" spans="1:9" ht="15" customHeight="1" x14ac:dyDescent="0.15">
      <c r="A23" s="19" t="s">
        <v>8</v>
      </c>
      <c r="B23" s="3"/>
      <c r="C23" s="3"/>
      <c r="D23" s="3">
        <f>D17/$D$21</f>
        <v>0.6</v>
      </c>
      <c r="E23" s="3">
        <f>E17/$E$21</f>
        <v>0</v>
      </c>
      <c r="F23" s="3">
        <f>F17/$F$21</f>
        <v>0</v>
      </c>
      <c r="G23" s="3">
        <f>G17/$G$21</f>
        <v>0</v>
      </c>
      <c r="H23" s="7">
        <f>H17/$H$21</f>
        <v>0</v>
      </c>
    </row>
    <row r="24" spans="1:9" ht="15" customHeight="1" x14ac:dyDescent="0.15">
      <c r="A24" s="19" t="s">
        <v>9</v>
      </c>
      <c r="B24" s="3"/>
      <c r="C24" s="3"/>
      <c r="D24" s="3">
        <f>D18/$D$21</f>
        <v>0.4</v>
      </c>
      <c r="E24" s="3">
        <f>E18/$E$21</f>
        <v>1</v>
      </c>
      <c r="F24" s="3">
        <f>F18/$F$21</f>
        <v>0</v>
      </c>
      <c r="G24" s="3">
        <f>G18/$G$21</f>
        <v>0</v>
      </c>
      <c r="H24" s="7">
        <f>H18/$H$21</f>
        <v>0.5</v>
      </c>
    </row>
    <row r="25" spans="1:9" ht="15" customHeight="1" x14ac:dyDescent="0.15">
      <c r="A25" s="19" t="s">
        <v>10</v>
      </c>
      <c r="B25" s="3"/>
      <c r="C25" s="3"/>
      <c r="D25" s="3">
        <f>D19/$D$21</f>
        <v>0</v>
      </c>
      <c r="E25" s="3">
        <f>E19/$E$21</f>
        <v>0</v>
      </c>
      <c r="F25" s="3">
        <f>F19/$F$21</f>
        <v>0.66666666666666663</v>
      </c>
      <c r="G25" s="3">
        <f>G19/$G$21</f>
        <v>0.25</v>
      </c>
      <c r="H25" s="7">
        <f>H19/$H$21</f>
        <v>0</v>
      </c>
    </row>
    <row r="26" spans="1:9" ht="15" customHeight="1" x14ac:dyDescent="0.15">
      <c r="A26" s="19" t="s">
        <v>11</v>
      </c>
      <c r="B26" s="3"/>
      <c r="C26" s="3"/>
      <c r="D26" s="3">
        <f>D20/$D$21</f>
        <v>0</v>
      </c>
      <c r="E26" s="3">
        <f>E20/$E$21</f>
        <v>0</v>
      </c>
      <c r="F26" s="3">
        <f>F20/$F$21</f>
        <v>0.33333333333333331</v>
      </c>
      <c r="G26" s="3">
        <f>G20/$G$21</f>
        <v>0.75</v>
      </c>
      <c r="H26" s="7">
        <f>H20/$H$21</f>
        <v>0.5</v>
      </c>
    </row>
    <row r="27" spans="1:9" ht="15" customHeight="1" thickBot="1" x14ac:dyDescent="0.2">
      <c r="A27" s="25"/>
      <c r="B27" s="26"/>
      <c r="C27" s="26"/>
      <c r="D27" s="26"/>
      <c r="E27" s="26"/>
      <c r="F27" s="26"/>
      <c r="G27" s="26"/>
      <c r="H27" s="27"/>
    </row>
    <row r="28" spans="1:9" ht="15" customHeight="1" x14ac:dyDescent="0.15">
      <c r="A28" s="28"/>
    </row>
    <row r="29" spans="1:9" ht="15" customHeight="1" thickBot="1" x14ac:dyDescent="0.2">
      <c r="A29" s="28"/>
    </row>
    <row r="30" spans="1:9" ht="15" customHeight="1" x14ac:dyDescent="0.15">
      <c r="A30" s="36" t="s">
        <v>41</v>
      </c>
      <c r="B30" s="2"/>
      <c r="C30" s="2"/>
      <c r="D30" s="2"/>
      <c r="E30" s="2"/>
      <c r="F30" s="6"/>
    </row>
    <row r="31" spans="1:9" ht="15" customHeight="1" x14ac:dyDescent="0.15">
      <c r="A31" s="8"/>
      <c r="B31" s="3"/>
      <c r="C31" s="3"/>
      <c r="D31" s="3"/>
      <c r="E31" s="3"/>
      <c r="F31" s="7"/>
    </row>
    <row r="32" spans="1:9" ht="15" customHeight="1" x14ac:dyDescent="0.15">
      <c r="A32" s="8"/>
      <c r="B32" s="69" t="s">
        <v>36</v>
      </c>
      <c r="C32" s="69"/>
      <c r="D32" s="69"/>
      <c r="E32" s="69"/>
      <c r="F32" s="70"/>
    </row>
    <row r="33" spans="1:10" ht="15" customHeight="1" x14ac:dyDescent="0.15">
      <c r="A33" s="8"/>
      <c r="B33" s="57" t="s">
        <v>16</v>
      </c>
      <c r="C33" s="57" t="s">
        <v>17</v>
      </c>
      <c r="D33" s="57" t="s">
        <v>18</v>
      </c>
      <c r="E33" s="57" t="s">
        <v>19</v>
      </c>
      <c r="F33" s="58" t="s">
        <v>20</v>
      </c>
      <c r="I33" s="41"/>
      <c r="J33" s="41"/>
    </row>
    <row r="34" spans="1:10" ht="15" customHeight="1" x14ac:dyDescent="0.15">
      <c r="A34" s="19" t="s">
        <v>8</v>
      </c>
      <c r="B34" s="9">
        <f>ROUND(D23,1)</f>
        <v>0.6</v>
      </c>
      <c r="C34" s="9">
        <f>ROUND(E23,1)</f>
        <v>0</v>
      </c>
      <c r="D34" s="9">
        <f t="shared" ref="B34:F37" si="0">ROUND(F23,1)</f>
        <v>0</v>
      </c>
      <c r="E34" s="9">
        <f t="shared" si="0"/>
        <v>0</v>
      </c>
      <c r="F34" s="10">
        <f t="shared" si="0"/>
        <v>0</v>
      </c>
    </row>
    <row r="35" spans="1:10" ht="15" customHeight="1" x14ac:dyDescent="0.15">
      <c r="A35" s="19" t="s">
        <v>9</v>
      </c>
      <c r="B35" s="9">
        <f>ROUND(D24,1)</f>
        <v>0.4</v>
      </c>
      <c r="C35" s="9">
        <f t="shared" si="0"/>
        <v>1</v>
      </c>
      <c r="D35" s="9">
        <f t="shared" si="0"/>
        <v>0</v>
      </c>
      <c r="E35" s="9">
        <f t="shared" si="0"/>
        <v>0</v>
      </c>
      <c r="F35" s="10">
        <f t="shared" si="0"/>
        <v>0.5</v>
      </c>
    </row>
    <row r="36" spans="1:10" ht="15" customHeight="1" x14ac:dyDescent="0.15">
      <c r="A36" s="29" t="s">
        <v>10</v>
      </c>
      <c r="B36" s="9">
        <f t="shared" si="0"/>
        <v>0</v>
      </c>
      <c r="C36" s="9">
        <f t="shared" si="0"/>
        <v>0</v>
      </c>
      <c r="D36" s="9">
        <f t="shared" si="0"/>
        <v>0.7</v>
      </c>
      <c r="E36" s="9">
        <f t="shared" si="0"/>
        <v>0.3</v>
      </c>
      <c r="F36" s="10">
        <f t="shared" si="0"/>
        <v>0</v>
      </c>
    </row>
    <row r="37" spans="1:10" ht="15" customHeight="1" x14ac:dyDescent="0.15">
      <c r="A37" s="19" t="s">
        <v>11</v>
      </c>
      <c r="B37" s="9">
        <f t="shared" si="0"/>
        <v>0</v>
      </c>
      <c r="C37" s="9">
        <f t="shared" si="0"/>
        <v>0</v>
      </c>
      <c r="D37" s="9">
        <f t="shared" si="0"/>
        <v>0.3</v>
      </c>
      <c r="E37" s="9">
        <f t="shared" si="0"/>
        <v>0.8</v>
      </c>
      <c r="F37" s="10">
        <f t="shared" si="0"/>
        <v>0.5</v>
      </c>
    </row>
    <row r="38" spans="1:10" ht="15" customHeight="1" x14ac:dyDescent="0.15">
      <c r="A38" s="8"/>
      <c r="B38" s="3"/>
      <c r="C38" s="3"/>
      <c r="D38" s="3"/>
      <c r="E38" s="3"/>
      <c r="F38" s="7"/>
    </row>
    <row r="39" spans="1:10" ht="15" customHeight="1" thickBot="1" x14ac:dyDescent="0.2">
      <c r="A39" s="59" t="s">
        <v>37</v>
      </c>
      <c r="B39" s="60">
        <f>C10</f>
        <v>5</v>
      </c>
      <c r="C39" s="60">
        <f>D10</f>
        <v>10</v>
      </c>
      <c r="D39" s="60">
        <f>E10</f>
        <v>6</v>
      </c>
      <c r="E39" s="60">
        <f>F10</f>
        <v>13</v>
      </c>
      <c r="F39" s="61">
        <f>G10</f>
        <v>13</v>
      </c>
    </row>
    <row r="40" spans="1:10" ht="15" customHeight="1" thickBot="1" x14ac:dyDescent="0.2">
      <c r="A40" s="30"/>
      <c r="B40" s="31"/>
      <c r="C40" s="31"/>
      <c r="D40" s="31"/>
      <c r="E40" s="31"/>
      <c r="F40" s="32"/>
    </row>
    <row r="41" spans="1:10" ht="15" customHeight="1" x14ac:dyDescent="0.15">
      <c r="A41" s="37" t="s">
        <v>40</v>
      </c>
      <c r="B41" s="38"/>
      <c r="C41" s="39"/>
      <c r="D41" s="37" t="s">
        <v>35</v>
      </c>
      <c r="E41" s="38"/>
      <c r="F41" s="39"/>
    </row>
    <row r="42" spans="1:10" ht="15" customHeight="1" x14ac:dyDescent="0.15">
      <c r="A42" s="40" t="s">
        <v>0</v>
      </c>
      <c r="B42" s="41">
        <v>0.7</v>
      </c>
      <c r="C42" s="42"/>
      <c r="D42" s="46" t="s">
        <v>4</v>
      </c>
      <c r="E42" s="47">
        <v>500000</v>
      </c>
      <c r="F42" s="32"/>
    </row>
    <row r="43" spans="1:10" ht="15" customHeight="1" x14ac:dyDescent="0.15">
      <c r="A43" s="40" t="s">
        <v>1</v>
      </c>
      <c r="B43" s="41">
        <v>0.4</v>
      </c>
      <c r="C43" s="42"/>
      <c r="D43" s="46" t="s">
        <v>5</v>
      </c>
      <c r="E43" s="47">
        <v>300000</v>
      </c>
      <c r="F43" s="32"/>
    </row>
    <row r="44" spans="1:10" ht="15" customHeight="1" x14ac:dyDescent="0.15">
      <c r="A44" s="40" t="s">
        <v>2</v>
      </c>
      <c r="B44" s="41">
        <v>0.8</v>
      </c>
      <c r="C44" s="42"/>
      <c r="D44" s="46" t="s">
        <v>6</v>
      </c>
      <c r="E44" s="47">
        <v>700000</v>
      </c>
      <c r="F44" s="32"/>
    </row>
    <row r="45" spans="1:10" ht="15" customHeight="1" thickBot="1" x14ac:dyDescent="0.2">
      <c r="A45" s="43" t="s">
        <v>3</v>
      </c>
      <c r="B45" s="44">
        <v>0.1</v>
      </c>
      <c r="C45" s="45"/>
      <c r="D45" s="48" t="s">
        <v>7</v>
      </c>
      <c r="E45" s="49">
        <v>1000000</v>
      </c>
      <c r="F45" s="50"/>
    </row>
    <row r="46" spans="1:10" ht="15" customHeight="1" x14ac:dyDescent="0.15">
      <c r="A46" s="8"/>
      <c r="B46" s="3"/>
      <c r="C46" s="3"/>
      <c r="D46" s="3"/>
      <c r="E46" s="3"/>
      <c r="F46" s="7"/>
    </row>
    <row r="47" spans="1:10" ht="15" customHeight="1" x14ac:dyDescent="0.15">
      <c r="A47" s="62" t="s">
        <v>12</v>
      </c>
      <c r="B47" s="63">
        <v>1000000</v>
      </c>
      <c r="C47" s="3"/>
      <c r="D47" s="3"/>
      <c r="E47" s="3"/>
      <c r="F47" s="7"/>
    </row>
    <row r="48" spans="1:10" ht="15" customHeight="1" x14ac:dyDescent="0.15">
      <c r="A48" s="8"/>
      <c r="B48" s="3"/>
      <c r="C48" s="3"/>
      <c r="D48" s="3"/>
      <c r="E48" s="3"/>
      <c r="F48" s="7"/>
    </row>
    <row r="49" spans="1:6" ht="15" customHeight="1" x14ac:dyDescent="0.15">
      <c r="B49" s="33" t="s">
        <v>38</v>
      </c>
      <c r="C49" s="3"/>
      <c r="D49" s="16" t="s">
        <v>22</v>
      </c>
      <c r="E49" s="3"/>
      <c r="F49" s="34" t="s">
        <v>39</v>
      </c>
    </row>
    <row r="50" spans="1:6" ht="15" customHeight="1" x14ac:dyDescent="0.15">
      <c r="A50" s="8" t="s">
        <v>8</v>
      </c>
      <c r="B50" s="9">
        <v>0</v>
      </c>
      <c r="C50" s="3"/>
      <c r="D50" s="3">
        <f>B42*B50*(B34*$B$39+C34*$C$39+D34*$D$39+E34*$E$39+F34*$F$39)</f>
        <v>0</v>
      </c>
      <c r="E50" s="3"/>
      <c r="F50" s="7">
        <f>B50*E42</f>
        <v>0</v>
      </c>
    </row>
    <row r="51" spans="1:6" ht="15" customHeight="1" x14ac:dyDescent="0.15">
      <c r="A51" s="8" t="s">
        <v>9</v>
      </c>
      <c r="B51" s="9">
        <v>1</v>
      </c>
      <c r="C51" s="3"/>
      <c r="D51" s="3">
        <f>B43*B51*(B35*$B$39+C35*$C$39+D35*$D$39+E35*$E$39+F35*$F$39)</f>
        <v>7.4</v>
      </c>
      <c r="E51" s="3"/>
      <c r="F51" s="7">
        <f>B51*E43</f>
        <v>300000</v>
      </c>
    </row>
    <row r="52" spans="1:6" ht="15" customHeight="1" x14ac:dyDescent="0.15">
      <c r="A52" s="8" t="s">
        <v>10</v>
      </c>
      <c r="B52" s="9">
        <v>1</v>
      </c>
      <c r="C52" s="3"/>
      <c r="D52" s="3">
        <f>B44*B52*(B36*$B$39+C36*$C$39+D36*$D$39+E36*$E$39+F36*$F$39)</f>
        <v>6.48</v>
      </c>
      <c r="E52" s="3"/>
      <c r="F52" s="7">
        <f>B52*E44</f>
        <v>700000</v>
      </c>
    </row>
    <row r="53" spans="1:6" ht="15" customHeight="1" x14ac:dyDescent="0.15">
      <c r="A53" s="8" t="s">
        <v>11</v>
      </c>
      <c r="B53" s="9">
        <v>0</v>
      </c>
      <c r="C53" s="3"/>
      <c r="D53" s="3">
        <f>B45*B53*(B37*$B$39+C37*$C$39+D37*$D$39+E37*$E$39+F37*$F$39)</f>
        <v>0</v>
      </c>
      <c r="E53" s="3"/>
      <c r="F53" s="7">
        <f>B53*E45</f>
        <v>0</v>
      </c>
    </row>
    <row r="54" spans="1:6" ht="15" customHeight="1" thickBot="1" x14ac:dyDescent="0.2">
      <c r="A54" s="8"/>
      <c r="B54" s="3"/>
      <c r="C54" s="3"/>
      <c r="D54" s="3"/>
      <c r="E54" s="3"/>
      <c r="F54" s="7"/>
    </row>
    <row r="55" spans="1:6" ht="15" customHeight="1" thickBot="1" x14ac:dyDescent="0.2">
      <c r="A55" s="64" t="s">
        <v>14</v>
      </c>
      <c r="B55" s="65"/>
      <c r="C55" s="65"/>
      <c r="D55" s="65">
        <f>SUM(D50:D53)</f>
        <v>13.88</v>
      </c>
      <c r="E55" s="65" t="s">
        <v>13</v>
      </c>
      <c r="F55" s="66">
        <f>SUM(F50:F53)</f>
        <v>1000000</v>
      </c>
    </row>
    <row r="56" spans="1:6" ht="15" customHeight="1" thickBot="1" x14ac:dyDescent="0.2">
      <c r="A56" s="25"/>
      <c r="B56" s="26"/>
      <c r="C56" s="26"/>
      <c r="D56" s="26"/>
      <c r="E56" s="26"/>
      <c r="F56" s="27"/>
    </row>
  </sheetData>
  <mergeCells count="5">
    <mergeCell ref="A6:B6"/>
    <mergeCell ref="A7:B7"/>
    <mergeCell ref="A8:B8"/>
    <mergeCell ref="B32:F32"/>
    <mergeCell ref="D14:H14"/>
  </mergeCells>
  <printOptions headings="1" gridLines="1"/>
  <pageMargins left="0.75" right="0.75" top="1" bottom="1" header="0.5" footer="0.5"/>
  <pageSetup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Triage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1999-09-30T15:28:59Z</dcterms:created>
  <dcterms:modified xsi:type="dcterms:W3CDTF">2020-06-26T15:02:10Z</dcterms:modified>
</cp:coreProperties>
</file>