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EcoEvo/"/>
    </mc:Choice>
  </mc:AlternateContent>
  <xr:revisionPtr revIDLastSave="0" documentId="8_{07DE6A1B-B436-3646-92A9-CAFE2E6AE28B}" xr6:coauthVersionLast="45" xr6:coauthVersionMax="45" xr10:uidLastSave="{00000000-0000-0000-0000-000000000000}"/>
  <bookViews>
    <workbookView xWindow="360" yWindow="460" windowWidth="10000" windowHeight="5380"/>
  </bookViews>
  <sheets>
    <sheet name="Niche" sheetId="1" r:id="rId1"/>
  </sheets>
  <definedNames>
    <definedName name="solver_adj" localSheetId="0" hidden="1">Niche!$F$6:$F$15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Niche!$F$6:$F$15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Niche!$F$16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100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G6" i="1"/>
  <c r="C7" i="1"/>
  <c r="G7" i="1"/>
  <c r="H7" i="1"/>
  <c r="I7" i="1" s="1"/>
  <c r="C8" i="1"/>
  <c r="D8" i="1"/>
  <c r="E8" i="1" s="1"/>
  <c r="G8" i="1"/>
  <c r="C9" i="1"/>
  <c r="G9" i="1"/>
  <c r="C10" i="1"/>
  <c r="G10" i="1"/>
  <c r="C11" i="1"/>
  <c r="G11" i="1"/>
  <c r="H11" i="1"/>
  <c r="I11" i="1" s="1"/>
  <c r="C12" i="1"/>
  <c r="D12" i="1"/>
  <c r="E12" i="1" s="1"/>
  <c r="G12" i="1"/>
  <c r="C13" i="1"/>
  <c r="G13" i="1"/>
  <c r="C14" i="1"/>
  <c r="G14" i="1"/>
  <c r="C15" i="1"/>
  <c r="G15" i="1"/>
  <c r="H15" i="1"/>
  <c r="I15" i="1" s="1"/>
  <c r="B16" i="1"/>
  <c r="D7" i="1" s="1"/>
  <c r="C16" i="1"/>
  <c r="F16" i="1"/>
  <c r="H6" i="1" s="1"/>
  <c r="G16" i="1"/>
  <c r="B18" i="1"/>
  <c r="G18" i="1"/>
  <c r="E7" i="1" l="1"/>
  <c r="J7" i="1"/>
  <c r="I6" i="1"/>
  <c r="D13" i="1"/>
  <c r="H12" i="1"/>
  <c r="I12" i="1" s="1"/>
  <c r="D9" i="1"/>
  <c r="H8" i="1"/>
  <c r="I8" i="1" s="1"/>
  <c r="D14" i="1"/>
  <c r="H13" i="1"/>
  <c r="I13" i="1" s="1"/>
  <c r="D10" i="1"/>
  <c r="H9" i="1"/>
  <c r="I9" i="1" s="1"/>
  <c r="D6" i="1"/>
  <c r="D15" i="1"/>
  <c r="H14" i="1"/>
  <c r="I14" i="1" s="1"/>
  <c r="J12" i="1"/>
  <c r="D11" i="1"/>
  <c r="H10" i="1"/>
  <c r="I10" i="1" s="1"/>
  <c r="D16" i="1" l="1"/>
  <c r="E6" i="1"/>
  <c r="J6" i="1"/>
  <c r="I16" i="1"/>
  <c r="G19" i="1" s="1"/>
  <c r="G20" i="1" s="1"/>
  <c r="J8" i="1"/>
  <c r="E10" i="1"/>
  <c r="J10" i="1"/>
  <c r="E9" i="1"/>
  <c r="J9" i="1"/>
  <c r="H16" i="1"/>
  <c r="E11" i="1"/>
  <c r="J11" i="1"/>
  <c r="E14" i="1"/>
  <c r="J14" i="1"/>
  <c r="E13" i="1"/>
  <c r="J13" i="1"/>
  <c r="E15" i="1"/>
  <c r="J15" i="1"/>
  <c r="J16" i="1" l="1"/>
  <c r="E16" i="1"/>
  <c r="B19" i="1" s="1"/>
  <c r="B20" i="1" s="1"/>
  <c r="B21" i="1" l="1"/>
  <c r="G21" i="1"/>
  <c r="B22" i="1"/>
  <c r="G22" i="1" s="1"/>
</calcChain>
</file>

<file path=xl/sharedStrings.xml><?xml version="1.0" encoding="utf-8"?>
<sst xmlns="http://schemas.openxmlformats.org/spreadsheetml/2006/main" count="24" uniqueCount="16">
  <si>
    <r>
      <t>p</t>
    </r>
    <r>
      <rPr>
        <b/>
        <vertAlign val="superscript"/>
        <sz val="10"/>
        <rFont val="Arial"/>
        <family val="2"/>
      </rPr>
      <t>2</t>
    </r>
  </si>
  <si>
    <t>Species 1</t>
  </si>
  <si>
    <t>Species 2</t>
  </si>
  <si>
    <t>Resource</t>
  </si>
  <si>
    <t># users</t>
  </si>
  <si>
    <r>
      <t>#</t>
    </r>
    <r>
      <rPr>
        <b/>
        <vertAlign val="superscript"/>
        <sz val="10"/>
        <rFont val="Arial"/>
        <family val="2"/>
      </rPr>
      <t xml:space="preserve"> 2</t>
    </r>
  </si>
  <si>
    <t>p</t>
  </si>
  <si>
    <r>
      <t>M</t>
    </r>
    <r>
      <rPr>
        <b/>
        <vertAlign val="subscript"/>
        <sz val="10"/>
        <rFont val="Arial"/>
        <family val="2"/>
      </rPr>
      <t>21</t>
    </r>
    <r>
      <rPr>
        <b/>
        <sz val="10"/>
        <rFont val="Arial"/>
        <family val="2"/>
      </rPr>
      <t xml:space="preserve">= </t>
    </r>
  </si>
  <si>
    <r>
      <t>M</t>
    </r>
    <r>
      <rPr>
        <b/>
        <vertAlign val="subscript"/>
        <sz val="10"/>
        <rFont val="Arial"/>
        <family val="2"/>
      </rPr>
      <t xml:space="preserve">12 </t>
    </r>
    <r>
      <rPr>
        <b/>
        <sz val="10"/>
        <rFont val="Arial"/>
        <family val="2"/>
      </rPr>
      <t xml:space="preserve">= </t>
    </r>
  </si>
  <si>
    <t>Niche Breadth and Resource Partitioning</t>
  </si>
  <si>
    <r>
      <t>p</t>
    </r>
    <r>
      <rPr>
        <b/>
        <sz val="10"/>
        <rFont val="Arial"/>
        <family val="2"/>
      </rPr>
      <t>1*</t>
    </r>
    <r>
      <rPr>
        <b/>
        <i/>
        <sz val="10"/>
        <rFont val="Arial"/>
        <family val="2"/>
      </rPr>
      <t>p</t>
    </r>
    <r>
      <rPr>
        <b/>
        <sz val="10"/>
        <rFont val="Arial"/>
        <family val="2"/>
      </rPr>
      <t>2</t>
    </r>
  </si>
  <si>
    <r>
      <t>B</t>
    </r>
    <r>
      <rPr>
        <b/>
        <sz val="10"/>
        <rFont val="Arial"/>
        <family val="2"/>
      </rPr>
      <t xml:space="preserve"> = </t>
    </r>
  </si>
  <si>
    <r>
      <t>B</t>
    </r>
    <r>
      <rPr>
        <b/>
        <i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= </t>
    </r>
  </si>
  <si>
    <r>
      <t>n</t>
    </r>
    <r>
      <rPr>
        <b/>
        <sz val="10"/>
        <rFont val="Arial"/>
        <family val="2"/>
      </rPr>
      <t xml:space="preserve"> = </t>
    </r>
  </si>
  <si>
    <r>
      <t>O</t>
    </r>
    <r>
      <rPr>
        <b/>
        <sz val="10"/>
        <rFont val="Arial"/>
        <family val="2"/>
      </rPr>
      <t xml:space="preserve"> = </t>
    </r>
  </si>
  <si>
    <r>
      <t>Y</t>
    </r>
    <r>
      <rPr>
        <b/>
        <sz val="10"/>
        <rFont val="Arial"/>
        <family val="2"/>
      </rPr>
      <t xml:space="preserve"> =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</si>
</sst>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vertAlign val="subscript"/>
      <sz val="10"/>
      <name val="Arial"/>
      <family val="2"/>
    </font>
    <font>
      <b/>
      <i/>
      <vertAlign val="sub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Two measures of niche overlap</a:t>
            </a:r>
          </a:p>
        </c:rich>
      </c:tx>
      <c:layout>
        <c:manualLayout>
          <c:xMode val="edge"/>
          <c:yMode val="edge"/>
          <c:x val="0.27432317069875889"/>
          <c:y val="3.55743540694789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10005541290298"/>
          <c:y val="0.21344612441687394"/>
          <c:w val="0.73817871388029677"/>
          <c:h val="0.54942613507306437"/>
        </c:manualLayout>
      </c:layout>
      <c:barChart>
        <c:barDir val="col"/>
        <c:grouping val="clustered"/>
        <c:varyColors val="0"/>
        <c:ser>
          <c:idx val="0"/>
          <c:order val="0"/>
          <c:tx>
            <c:v>M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"/>
              <c:pt idx="0">
                <c:v>Species 1</c:v>
              </c:pt>
              <c:pt idx="1">
                <c:v> Species 2</c:v>
              </c:pt>
            </c:strLit>
          </c:cat>
          <c:val>
            <c:numRef>
              <c:f>(Niche!$B$21,Niche!$G$21)</c:f>
              <c:numCache>
                <c:formatCode>General</c:formatCode>
                <c:ptCount val="2"/>
                <c:pt idx="0">
                  <c:v>0.22284048164017678</c:v>
                </c:pt>
                <c:pt idx="1">
                  <c:v>0.36208423335976442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C-C84E-94C1-F54435B60085}"/>
            </c:ext>
          </c:extLst>
        </c:ser>
        <c:ser>
          <c:idx val="1"/>
          <c:order val="1"/>
          <c:tx>
            <c:v>O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"/>
              <c:pt idx="0">
                <c:v>Species 1</c:v>
              </c:pt>
              <c:pt idx="1">
                <c:v> Species 2</c:v>
              </c:pt>
            </c:strLit>
          </c:cat>
          <c:val>
            <c:numRef>
              <c:f>(Niche!$B$22,Niche!$G$22)</c:f>
              <c:numCache>
                <c:formatCode>General</c:formatCode>
                <c:ptCount val="2"/>
                <c:pt idx="0">
                  <c:v>0.28405461615014121</c:v>
                </c:pt>
                <c:pt idx="1">
                  <c:v>0.28405461615014121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9C-C84E-94C1-F54435B60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0392128"/>
        <c:axId val="1"/>
      </c:barChart>
      <c:catAx>
        <c:axId val="154039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Species</a:t>
                </a:r>
              </a:p>
            </c:rich>
          </c:tx>
          <c:layout>
            <c:manualLayout>
              <c:xMode val="edge"/>
              <c:yMode val="edge"/>
              <c:x val="0.47632477821329955"/>
              <c:y val="0.869595321698375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Overlap index</a:t>
                </a:r>
              </a:p>
            </c:rich>
          </c:tx>
          <c:layout>
            <c:manualLayout>
              <c:xMode val="edge"/>
              <c:yMode val="edge"/>
              <c:x val="3.2420011082580601E-2"/>
              <c:y val="0.335980010656190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0392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022954534401857"/>
          <c:y val="0.41503413081058821"/>
          <c:w val="6.2346175158808845E-2"/>
          <c:h val="0.146250122285635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22</xdr:row>
      <xdr:rowOff>88900</xdr:rowOff>
    </xdr:from>
    <xdr:to>
      <xdr:col>8</xdr:col>
      <xdr:colOff>533400</xdr:colOff>
      <xdr:row>39</xdr:row>
      <xdr:rowOff>63500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EC21F018-8B17-1349-A685-5C7F96BD00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L19" sqref="L19"/>
    </sheetView>
  </sheetViews>
  <sheetFormatPr baseColWidth="10" defaultColWidth="9.1640625" defaultRowHeight="15" customHeight="1" x14ac:dyDescent="0.15"/>
  <cols>
    <col min="1" max="1" width="9.83203125" style="2" customWidth="1"/>
    <col min="2" max="10" width="8.6640625" style="2" customWidth="1"/>
    <col min="11" max="16384" width="9.1640625" style="2"/>
  </cols>
  <sheetData>
    <row r="1" spans="1:14" ht="15" customHeight="1" x14ac:dyDescent="0.15">
      <c r="A1" s="1" t="s">
        <v>9</v>
      </c>
      <c r="G1" s="3"/>
    </row>
    <row r="2" spans="1:14" ht="15" customHeight="1" x14ac:dyDescent="0.15">
      <c r="A2" s="1"/>
    </row>
    <row r="3" spans="1:14" ht="15" customHeight="1" thickBot="1" x14ac:dyDescent="0.2">
      <c r="A3" s="1"/>
      <c r="C3" s="4"/>
      <c r="D3" s="4"/>
      <c r="G3" s="45"/>
      <c r="H3" s="45"/>
      <c r="M3" s="3"/>
    </row>
    <row r="4" spans="1:14" ht="15" customHeight="1" thickTop="1" x14ac:dyDescent="0.15">
      <c r="B4" s="17"/>
      <c r="C4" s="46" t="s">
        <v>1</v>
      </c>
      <c r="D4" s="46"/>
      <c r="E4" s="18"/>
      <c r="F4" s="17"/>
      <c r="G4" s="46" t="s">
        <v>2</v>
      </c>
      <c r="H4" s="46"/>
      <c r="I4" s="18"/>
      <c r="J4" s="5"/>
      <c r="K4" s="6"/>
      <c r="L4" s="44"/>
      <c r="M4" s="44"/>
      <c r="N4" s="6"/>
    </row>
    <row r="5" spans="1:14" ht="15" customHeight="1" x14ac:dyDescent="0.15">
      <c r="A5" s="7" t="s">
        <v>3</v>
      </c>
      <c r="B5" s="19" t="s">
        <v>4</v>
      </c>
      <c r="C5" s="8" t="s">
        <v>5</v>
      </c>
      <c r="D5" s="28" t="s">
        <v>6</v>
      </c>
      <c r="E5" s="29" t="s">
        <v>0</v>
      </c>
      <c r="F5" s="19" t="s">
        <v>4</v>
      </c>
      <c r="G5" s="8" t="s">
        <v>5</v>
      </c>
      <c r="H5" s="28" t="s">
        <v>6</v>
      </c>
      <c r="I5" s="29" t="s">
        <v>0</v>
      </c>
      <c r="J5" s="28" t="s">
        <v>10</v>
      </c>
      <c r="K5" s="5"/>
      <c r="L5" s="5"/>
      <c r="M5" s="5"/>
      <c r="N5" s="5"/>
    </row>
    <row r="6" spans="1:14" ht="15" customHeight="1" x14ac:dyDescent="0.15">
      <c r="A6" s="9">
        <v>1</v>
      </c>
      <c r="B6" s="20">
        <v>7</v>
      </c>
      <c r="C6" s="16">
        <f>(B6^2)</f>
        <v>49</v>
      </c>
      <c r="D6" s="16">
        <f>B6/$B$16</f>
        <v>1.9178082191780823E-2</v>
      </c>
      <c r="E6" s="21">
        <f>D6^2</f>
        <v>3.6779883655470075E-4</v>
      </c>
      <c r="F6" s="20">
        <v>0</v>
      </c>
      <c r="G6" s="10">
        <f>(F6^2)</f>
        <v>0</v>
      </c>
      <c r="H6" s="10">
        <f>F6/$F$16</f>
        <v>0</v>
      </c>
      <c r="I6" s="21">
        <f>H6^2</f>
        <v>0</v>
      </c>
      <c r="J6" s="3">
        <f>D6*H6</f>
        <v>0</v>
      </c>
      <c r="K6" s="3"/>
      <c r="L6" s="10"/>
      <c r="M6" s="10"/>
      <c r="N6" s="3"/>
    </row>
    <row r="7" spans="1:14" ht="15" customHeight="1" x14ac:dyDescent="0.15">
      <c r="A7" s="9">
        <v>2</v>
      </c>
      <c r="B7" s="20">
        <v>1</v>
      </c>
      <c r="C7" s="16">
        <f t="shared" ref="C7:C15" si="0">(B7^2)</f>
        <v>1</v>
      </c>
      <c r="D7" s="16">
        <f t="shared" ref="D7:D15" si="1">B7/$B$16</f>
        <v>2.7397260273972603E-3</v>
      </c>
      <c r="E7" s="21">
        <f t="shared" ref="E7:E15" si="2">D7^2</f>
        <v>7.5060987051979735E-6</v>
      </c>
      <c r="F7" s="20">
        <v>0</v>
      </c>
      <c r="G7" s="10">
        <f t="shared" ref="G7:G15" si="3">(F7^2)</f>
        <v>0</v>
      </c>
      <c r="H7" s="10">
        <f t="shared" ref="H7:H15" si="4">F7/$F$16</f>
        <v>0</v>
      </c>
      <c r="I7" s="21">
        <f t="shared" ref="I7:I15" si="5">H7^2</f>
        <v>0</v>
      </c>
      <c r="J7" s="3">
        <f t="shared" ref="J7:J15" si="6">D7*H7</f>
        <v>0</v>
      </c>
      <c r="K7" s="3"/>
      <c r="L7" s="10"/>
      <c r="M7" s="10"/>
      <c r="N7" s="3"/>
    </row>
    <row r="8" spans="1:14" ht="15" customHeight="1" x14ac:dyDescent="0.15">
      <c r="A8" s="9">
        <v>3</v>
      </c>
      <c r="B8" s="20">
        <v>286</v>
      </c>
      <c r="C8" s="16">
        <f t="shared" si="0"/>
        <v>81796</v>
      </c>
      <c r="D8" s="16">
        <f t="shared" si="1"/>
        <v>0.78356164383561644</v>
      </c>
      <c r="E8" s="21">
        <f t="shared" si="2"/>
        <v>0.61396884969037346</v>
      </c>
      <c r="F8" s="20">
        <v>38</v>
      </c>
      <c r="G8" s="10">
        <f t="shared" si="3"/>
        <v>1444</v>
      </c>
      <c r="H8" s="10">
        <f t="shared" si="4"/>
        <v>0.16033755274261605</v>
      </c>
      <c r="I8" s="21">
        <f t="shared" si="5"/>
        <v>2.5708130819491182E-2</v>
      </c>
      <c r="J8" s="3">
        <f t="shared" si="6"/>
        <v>0.12563435639558407</v>
      </c>
      <c r="K8" s="3"/>
      <c r="L8" s="10"/>
      <c r="M8" s="10"/>
      <c r="N8" s="3"/>
    </row>
    <row r="9" spans="1:14" ht="15" customHeight="1" x14ac:dyDescent="0.15">
      <c r="A9" s="9">
        <v>4</v>
      </c>
      <c r="B9" s="20">
        <v>71</v>
      </c>
      <c r="C9" s="16">
        <f t="shared" si="0"/>
        <v>5041</v>
      </c>
      <c r="D9" s="16">
        <f t="shared" si="1"/>
        <v>0.19452054794520549</v>
      </c>
      <c r="E9" s="21">
        <f t="shared" si="2"/>
        <v>3.7838243572902983E-2</v>
      </c>
      <c r="F9" s="20">
        <v>24</v>
      </c>
      <c r="G9" s="10">
        <f t="shared" si="3"/>
        <v>576</v>
      </c>
      <c r="H9" s="10">
        <f t="shared" si="4"/>
        <v>0.10126582278481013</v>
      </c>
      <c r="I9" s="21">
        <f t="shared" si="5"/>
        <v>1.0254766864284569E-2</v>
      </c>
      <c r="J9" s="3">
        <f t="shared" si="6"/>
        <v>1.9698283336223341E-2</v>
      </c>
      <c r="K9" s="3"/>
      <c r="L9" s="10"/>
      <c r="M9" s="10"/>
      <c r="N9" s="3"/>
    </row>
    <row r="10" spans="1:14" ht="15" customHeight="1" x14ac:dyDescent="0.15">
      <c r="A10" s="9">
        <v>5</v>
      </c>
      <c r="B10" s="20">
        <v>0</v>
      </c>
      <c r="C10" s="16">
        <f t="shared" si="0"/>
        <v>0</v>
      </c>
      <c r="D10" s="16">
        <f t="shared" si="1"/>
        <v>0</v>
      </c>
      <c r="E10" s="21">
        <f t="shared" si="2"/>
        <v>0</v>
      </c>
      <c r="F10" s="20">
        <v>30</v>
      </c>
      <c r="G10" s="10">
        <f t="shared" si="3"/>
        <v>900</v>
      </c>
      <c r="H10" s="10">
        <f t="shared" si="4"/>
        <v>0.12658227848101267</v>
      </c>
      <c r="I10" s="21">
        <f t="shared" si="5"/>
        <v>1.6023073225444641E-2</v>
      </c>
      <c r="J10" s="3">
        <f t="shared" si="6"/>
        <v>0</v>
      </c>
      <c r="K10" s="3"/>
      <c r="L10" s="10"/>
      <c r="M10" s="10"/>
      <c r="N10" s="3"/>
    </row>
    <row r="11" spans="1:14" ht="15" customHeight="1" x14ac:dyDescent="0.15">
      <c r="A11" s="9">
        <v>6</v>
      </c>
      <c r="B11" s="20">
        <v>0</v>
      </c>
      <c r="C11" s="16">
        <f t="shared" si="0"/>
        <v>0</v>
      </c>
      <c r="D11" s="16">
        <f t="shared" si="1"/>
        <v>0</v>
      </c>
      <c r="E11" s="21">
        <f t="shared" si="2"/>
        <v>0</v>
      </c>
      <c r="F11" s="20">
        <v>140</v>
      </c>
      <c r="G11" s="10">
        <f t="shared" si="3"/>
        <v>19600</v>
      </c>
      <c r="H11" s="10">
        <f t="shared" si="4"/>
        <v>0.59071729957805907</v>
      </c>
      <c r="I11" s="21">
        <f t="shared" si="5"/>
        <v>0.34894692802079441</v>
      </c>
      <c r="J11" s="3">
        <f t="shared" si="6"/>
        <v>0</v>
      </c>
      <c r="K11" s="3"/>
      <c r="L11" s="10"/>
      <c r="M11" s="10"/>
      <c r="N11" s="3"/>
    </row>
    <row r="12" spans="1:14" ht="15" customHeight="1" x14ac:dyDescent="0.15">
      <c r="A12" s="9">
        <v>7</v>
      </c>
      <c r="B12" s="20">
        <v>0</v>
      </c>
      <c r="C12" s="16">
        <f t="shared" si="0"/>
        <v>0</v>
      </c>
      <c r="D12" s="16">
        <f t="shared" si="1"/>
        <v>0</v>
      </c>
      <c r="E12" s="21">
        <f t="shared" si="2"/>
        <v>0</v>
      </c>
      <c r="F12" s="20">
        <v>5</v>
      </c>
      <c r="G12" s="10">
        <f t="shared" si="3"/>
        <v>25</v>
      </c>
      <c r="H12" s="10">
        <f t="shared" si="4"/>
        <v>2.1097046413502109E-2</v>
      </c>
      <c r="I12" s="21">
        <f t="shared" si="5"/>
        <v>4.4508536737346218E-4</v>
      </c>
      <c r="J12" s="3">
        <f t="shared" si="6"/>
        <v>0</v>
      </c>
      <c r="K12" s="3"/>
      <c r="L12" s="10"/>
      <c r="M12" s="10"/>
      <c r="N12" s="3"/>
    </row>
    <row r="13" spans="1:14" ht="15" customHeight="1" x14ac:dyDescent="0.15">
      <c r="A13" s="9">
        <v>8</v>
      </c>
      <c r="B13" s="42">
        <v>0</v>
      </c>
      <c r="C13" s="16">
        <f t="shared" si="0"/>
        <v>0</v>
      </c>
      <c r="D13" s="16">
        <f t="shared" si="1"/>
        <v>0</v>
      </c>
      <c r="E13" s="21">
        <f t="shared" si="2"/>
        <v>0</v>
      </c>
      <c r="F13" s="20">
        <v>0</v>
      </c>
      <c r="G13" s="10">
        <f t="shared" si="3"/>
        <v>0</v>
      </c>
      <c r="H13" s="10">
        <f t="shared" si="4"/>
        <v>0</v>
      </c>
      <c r="I13" s="21">
        <f t="shared" si="5"/>
        <v>0</v>
      </c>
      <c r="J13" s="3">
        <f t="shared" si="6"/>
        <v>0</v>
      </c>
      <c r="K13" s="3"/>
      <c r="L13" s="10"/>
      <c r="M13" s="10"/>
      <c r="N13" s="3"/>
    </row>
    <row r="14" spans="1:14" ht="15" customHeight="1" x14ac:dyDescent="0.15">
      <c r="A14" s="9">
        <v>9</v>
      </c>
      <c r="B14" s="20">
        <v>0</v>
      </c>
      <c r="C14" s="16">
        <f t="shared" si="0"/>
        <v>0</v>
      </c>
      <c r="D14" s="16">
        <f t="shared" si="1"/>
        <v>0</v>
      </c>
      <c r="E14" s="21">
        <f t="shared" si="2"/>
        <v>0</v>
      </c>
      <c r="F14" s="20">
        <v>0</v>
      </c>
      <c r="G14" s="10">
        <f t="shared" si="3"/>
        <v>0</v>
      </c>
      <c r="H14" s="10">
        <f t="shared" si="4"/>
        <v>0</v>
      </c>
      <c r="I14" s="21">
        <f t="shared" si="5"/>
        <v>0</v>
      </c>
      <c r="J14" s="3">
        <f t="shared" si="6"/>
        <v>0</v>
      </c>
      <c r="K14" s="3"/>
      <c r="L14" s="10"/>
      <c r="M14" s="10"/>
      <c r="N14" s="3"/>
    </row>
    <row r="15" spans="1:14" ht="15" customHeight="1" x14ac:dyDescent="0.15">
      <c r="A15" s="11">
        <v>10</v>
      </c>
      <c r="B15" s="22">
        <v>0</v>
      </c>
      <c r="C15" s="12">
        <f t="shared" si="0"/>
        <v>0</v>
      </c>
      <c r="D15" s="12">
        <f t="shared" si="1"/>
        <v>0</v>
      </c>
      <c r="E15" s="23">
        <f t="shared" si="2"/>
        <v>0</v>
      </c>
      <c r="F15" s="22">
        <v>0</v>
      </c>
      <c r="G15" s="13">
        <f t="shared" si="3"/>
        <v>0</v>
      </c>
      <c r="H15" s="13">
        <f t="shared" si="4"/>
        <v>0</v>
      </c>
      <c r="I15" s="23">
        <f t="shared" si="5"/>
        <v>0</v>
      </c>
      <c r="J15" s="12">
        <f t="shared" si="6"/>
        <v>0</v>
      </c>
      <c r="K15" s="16"/>
      <c r="L15" s="10"/>
      <c r="M15" s="10"/>
      <c r="N15" s="16"/>
    </row>
    <row r="16" spans="1:14" ht="15" customHeight="1" x14ac:dyDescent="0.15">
      <c r="A16" s="41" t="s">
        <v>15</v>
      </c>
      <c r="B16" s="37">
        <f t="shared" ref="B16:J16" si="7">SUM(B6:B15)</f>
        <v>365</v>
      </c>
      <c r="C16" s="38">
        <f t="shared" si="7"/>
        <v>86887</v>
      </c>
      <c r="D16" s="38">
        <f t="shared" si="7"/>
        <v>1</v>
      </c>
      <c r="E16" s="39">
        <f t="shared" si="7"/>
        <v>0.65218239819853641</v>
      </c>
      <c r="F16" s="37">
        <f t="shared" si="7"/>
        <v>237</v>
      </c>
      <c r="G16" s="40">
        <f t="shared" si="7"/>
        <v>22545</v>
      </c>
      <c r="H16" s="40">
        <f t="shared" si="7"/>
        <v>1</v>
      </c>
      <c r="I16" s="39">
        <f t="shared" si="7"/>
        <v>0.4013779842973883</v>
      </c>
      <c r="J16" s="43">
        <f t="shared" si="7"/>
        <v>0.14533263973180741</v>
      </c>
      <c r="K16" s="3"/>
      <c r="L16" s="14"/>
      <c r="M16" s="14"/>
      <c r="N16" s="3"/>
    </row>
    <row r="17" spans="1:12" ht="15" customHeight="1" thickBot="1" x14ac:dyDescent="0.2">
      <c r="B17" s="24"/>
      <c r="C17" s="15"/>
      <c r="D17" s="15"/>
      <c r="E17" s="25"/>
      <c r="F17" s="24"/>
      <c r="G17" s="10"/>
      <c r="H17" s="10"/>
      <c r="I17" s="25"/>
      <c r="J17" s="6"/>
      <c r="K17" s="15"/>
      <c r="L17" s="15"/>
    </row>
    <row r="18" spans="1:12" ht="15" customHeight="1" thickTop="1" x14ac:dyDescent="0.15">
      <c r="A18" s="32" t="s">
        <v>13</v>
      </c>
      <c r="B18" s="36">
        <f>COUNTIF(B6:B15,"&gt;0")</f>
        <v>4</v>
      </c>
      <c r="C18" s="16"/>
      <c r="D18" s="16"/>
      <c r="E18" s="21"/>
      <c r="F18" s="35" t="s">
        <v>13</v>
      </c>
      <c r="G18" s="36">
        <f>COUNTIF(F6:F15,"&gt;0")</f>
        <v>5</v>
      </c>
      <c r="H18" s="16"/>
      <c r="I18" s="21"/>
      <c r="J18" s="3"/>
      <c r="K18" s="16"/>
      <c r="L18" s="16"/>
    </row>
    <row r="19" spans="1:12" ht="15" customHeight="1" x14ac:dyDescent="0.15">
      <c r="A19" s="33" t="s">
        <v>11</v>
      </c>
      <c r="B19" s="21">
        <f>1/E16</f>
        <v>1.5333133840505482</v>
      </c>
      <c r="C19" s="16"/>
      <c r="D19" s="16"/>
      <c r="E19" s="21"/>
      <c r="F19" s="30" t="s">
        <v>11</v>
      </c>
      <c r="G19" s="21">
        <f>1/I16</f>
        <v>2.4914171656686621</v>
      </c>
      <c r="H19" s="16"/>
      <c r="I19" s="21"/>
      <c r="J19" s="3"/>
      <c r="K19" s="16"/>
      <c r="L19" s="16"/>
    </row>
    <row r="20" spans="1:12" ht="15" customHeight="1" x14ac:dyDescent="0.15">
      <c r="A20" s="33" t="s">
        <v>12</v>
      </c>
      <c r="B20" s="21">
        <f>(B19-1)/(B18-1)</f>
        <v>0.17777112801684938</v>
      </c>
      <c r="C20" s="16"/>
      <c r="D20" s="16"/>
      <c r="E20" s="21"/>
      <c r="F20" s="30" t="s">
        <v>12</v>
      </c>
      <c r="G20" s="21">
        <f>(G19-1)/(G18-1)</f>
        <v>0.37285429141716553</v>
      </c>
      <c r="H20" s="16"/>
      <c r="I20" s="21"/>
      <c r="J20" s="3"/>
      <c r="K20" s="16"/>
      <c r="L20" s="16"/>
    </row>
    <row r="21" spans="1:12" ht="15" customHeight="1" x14ac:dyDescent="0.15">
      <c r="A21" s="33" t="s">
        <v>8</v>
      </c>
      <c r="B21" s="25">
        <f>J16/E16</f>
        <v>0.22284048164017678</v>
      </c>
      <c r="C21" s="15"/>
      <c r="D21" s="15"/>
      <c r="E21" s="25"/>
      <c r="F21" s="30" t="s">
        <v>7</v>
      </c>
      <c r="G21" s="25">
        <f>J16/I16</f>
        <v>0.36208423335976442</v>
      </c>
      <c r="H21" s="15"/>
      <c r="I21" s="25"/>
    </row>
    <row r="22" spans="1:12" ht="15" customHeight="1" thickBot="1" x14ac:dyDescent="0.2">
      <c r="A22" s="34" t="s">
        <v>14</v>
      </c>
      <c r="B22" s="27">
        <f>J16/SQRT(E16*I16)</f>
        <v>0.28405461615014121</v>
      </c>
      <c r="C22" s="26"/>
      <c r="D22" s="26"/>
      <c r="E22" s="27"/>
      <c r="F22" s="31" t="s">
        <v>14</v>
      </c>
      <c r="G22" s="27">
        <f>B22</f>
        <v>0.28405461615014121</v>
      </c>
      <c r="H22" s="26"/>
      <c r="I22" s="27"/>
    </row>
    <row r="23" spans="1:12" ht="15" customHeight="1" thickTop="1" x14ac:dyDescent="0.15"/>
  </sheetData>
  <mergeCells count="4">
    <mergeCell ref="L4:M4"/>
    <mergeCell ref="G3:H3"/>
    <mergeCell ref="C4:D4"/>
    <mergeCell ref="G4:H4"/>
  </mergeCells>
  <phoneticPr fontId="0" type="noConversion"/>
  <printOptions headings="1" gridLines="1"/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Niche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Microsoft Office User</cp:lastModifiedBy>
  <cp:lastPrinted>2000-04-18T22:46:31Z</cp:lastPrinted>
  <dcterms:created xsi:type="dcterms:W3CDTF">2000-03-15T23:00:56Z</dcterms:created>
  <dcterms:modified xsi:type="dcterms:W3CDTF">2020-06-01T16:49:25Z</dcterms:modified>
</cp:coreProperties>
</file>