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D188DD73-A366-434E-A8E7-2CCE43E0B271}" xr6:coauthVersionLast="45" xr6:coauthVersionMax="45" xr10:uidLastSave="{00000000-0000-0000-0000-000000000000}"/>
  <bookViews>
    <workbookView xWindow="120" yWindow="460" windowWidth="10000" windowHeight="5380"/>
  </bookViews>
  <sheets>
    <sheet name="Gene Flow" sheetId="5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5" l="1"/>
  <c r="I5" i="5"/>
  <c r="E6" i="5"/>
  <c r="I6" i="5"/>
  <c r="B13" i="5"/>
  <c r="C13" i="5"/>
  <c r="E13" i="5"/>
  <c r="F13" i="5"/>
  <c r="H13" i="5"/>
  <c r="A14" i="5"/>
  <c r="H14" i="5"/>
  <c r="A15" i="5"/>
  <c r="A16" i="5" s="1"/>
  <c r="H15" i="5"/>
  <c r="H16" i="5"/>
  <c r="A17" i="5"/>
  <c r="A18" i="5" s="1"/>
  <c r="H17" i="5"/>
  <c r="H18" i="5"/>
  <c r="A19" i="5"/>
  <c r="A20" i="5" s="1"/>
  <c r="A21" i="5" s="1"/>
  <c r="A22" i="5" s="1"/>
  <c r="A23" i="5" s="1"/>
  <c r="A24" i="5" s="1"/>
  <c r="H19" i="5"/>
  <c r="H20" i="5"/>
  <c r="H21" i="5"/>
  <c r="H22" i="5"/>
  <c r="H23" i="5"/>
  <c r="H24" i="5"/>
  <c r="A25" i="5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I13" i="5" l="1"/>
  <c r="K13" i="5" s="1"/>
  <c r="J13" i="5"/>
  <c r="F14" i="5"/>
  <c r="F15" i="5" s="1"/>
  <c r="C14" i="5"/>
  <c r="E15" i="5" l="1"/>
  <c r="G15" i="5"/>
  <c r="C15" i="5"/>
  <c r="F16" i="5" s="1"/>
  <c r="B14" i="5"/>
  <c r="D14" i="5"/>
  <c r="G14" i="5"/>
  <c r="E14" i="5"/>
  <c r="L13" i="5"/>
  <c r="M13" i="5"/>
  <c r="E16" i="5" l="1"/>
  <c r="G16" i="5"/>
  <c r="F17" i="5"/>
  <c r="B15" i="5"/>
  <c r="D15" i="5"/>
  <c r="C16" i="5"/>
  <c r="J14" i="5"/>
  <c r="I14" i="5"/>
  <c r="K14" i="5" s="1"/>
  <c r="L14" i="5" l="1"/>
  <c r="M14" i="5"/>
  <c r="J15" i="5"/>
  <c r="I15" i="5"/>
  <c r="K15" i="5" s="1"/>
  <c r="E17" i="5"/>
  <c r="G17" i="5"/>
  <c r="C17" i="5"/>
  <c r="F18" i="5" s="1"/>
  <c r="B16" i="5"/>
  <c r="D16" i="5"/>
  <c r="G18" i="5" l="1"/>
  <c r="E18" i="5"/>
  <c r="F19" i="5"/>
  <c r="D17" i="5"/>
  <c r="C18" i="5"/>
  <c r="B17" i="5"/>
  <c r="M15" i="5"/>
  <c r="L15" i="5"/>
  <c r="I16" i="5"/>
  <c r="K16" i="5" s="1"/>
  <c r="J16" i="5"/>
  <c r="E19" i="5" l="1"/>
  <c r="G19" i="5"/>
  <c r="M16" i="5"/>
  <c r="L16" i="5"/>
  <c r="I17" i="5"/>
  <c r="K17" i="5" s="1"/>
  <c r="J17" i="5"/>
  <c r="C19" i="5"/>
  <c r="B18" i="5"/>
  <c r="D18" i="5"/>
  <c r="B19" i="5" l="1"/>
  <c r="D19" i="5"/>
  <c r="C20" i="5"/>
  <c r="L17" i="5"/>
  <c r="M17" i="5"/>
  <c r="F20" i="5"/>
  <c r="J18" i="5"/>
  <c r="I18" i="5"/>
  <c r="K18" i="5" s="1"/>
  <c r="C21" i="5" l="1"/>
  <c r="B20" i="5"/>
  <c r="D20" i="5"/>
  <c r="L18" i="5"/>
  <c r="M18" i="5"/>
  <c r="E20" i="5"/>
  <c r="G20" i="5"/>
  <c r="F21" i="5"/>
  <c r="J19" i="5"/>
  <c r="I19" i="5"/>
  <c r="K19" i="5" s="1"/>
  <c r="M19" i="5" l="1"/>
  <c r="L19" i="5"/>
  <c r="E21" i="5"/>
  <c r="G21" i="5"/>
  <c r="F22" i="5"/>
  <c r="I20" i="5"/>
  <c r="K20" i="5" s="1"/>
  <c r="J20" i="5"/>
  <c r="D21" i="5"/>
  <c r="C22" i="5"/>
  <c r="B21" i="5"/>
  <c r="I21" i="5" l="1"/>
  <c r="K21" i="5" s="1"/>
  <c r="J21" i="5"/>
  <c r="C23" i="5"/>
  <c r="B22" i="5"/>
  <c r="D22" i="5"/>
  <c r="M20" i="5"/>
  <c r="L20" i="5"/>
  <c r="G22" i="5"/>
  <c r="E22" i="5"/>
  <c r="F23" i="5"/>
  <c r="J22" i="5" l="1"/>
  <c r="I22" i="5"/>
  <c r="K22" i="5" s="1"/>
  <c r="B23" i="5"/>
  <c r="D23" i="5"/>
  <c r="C24" i="5"/>
  <c r="E23" i="5"/>
  <c r="G23" i="5"/>
  <c r="F24" i="5"/>
  <c r="L21" i="5"/>
  <c r="M21" i="5"/>
  <c r="E24" i="5" l="1"/>
  <c r="G24" i="5"/>
  <c r="F25" i="5"/>
  <c r="J23" i="5"/>
  <c r="I23" i="5"/>
  <c r="K23" i="5" s="1"/>
  <c r="C25" i="5"/>
  <c r="B24" i="5"/>
  <c r="D24" i="5"/>
  <c r="L22" i="5"/>
  <c r="M22" i="5"/>
  <c r="M23" i="5" l="1"/>
  <c r="L23" i="5"/>
  <c r="I24" i="5"/>
  <c r="K24" i="5" s="1"/>
  <c r="J24" i="5"/>
  <c r="E25" i="5"/>
  <c r="G25" i="5"/>
  <c r="F26" i="5"/>
  <c r="D25" i="5"/>
  <c r="C26" i="5"/>
  <c r="B25" i="5"/>
  <c r="I25" i="5" l="1"/>
  <c r="K25" i="5" s="1"/>
  <c r="J25" i="5"/>
  <c r="M24" i="5"/>
  <c r="L24" i="5"/>
  <c r="G26" i="5"/>
  <c r="E26" i="5"/>
  <c r="F27" i="5"/>
  <c r="C27" i="5"/>
  <c r="B26" i="5"/>
  <c r="D26" i="5"/>
  <c r="L25" i="5" l="1"/>
  <c r="M25" i="5"/>
  <c r="J26" i="5"/>
  <c r="I26" i="5"/>
  <c r="K26" i="5" s="1"/>
  <c r="B27" i="5"/>
  <c r="D27" i="5"/>
  <c r="C28" i="5"/>
  <c r="E27" i="5"/>
  <c r="G27" i="5"/>
  <c r="F28" i="5"/>
  <c r="C29" i="5" l="1"/>
  <c r="B28" i="5"/>
  <c r="D28" i="5"/>
  <c r="L26" i="5"/>
  <c r="M26" i="5"/>
  <c r="E28" i="5"/>
  <c r="G28" i="5"/>
  <c r="F29" i="5"/>
  <c r="J27" i="5"/>
  <c r="I27" i="5"/>
  <c r="K27" i="5" s="1"/>
  <c r="M27" i="5" l="1"/>
  <c r="L27" i="5"/>
  <c r="E29" i="5"/>
  <c r="G29" i="5"/>
  <c r="F30" i="5"/>
  <c r="I28" i="5"/>
  <c r="K28" i="5" s="1"/>
  <c r="J28" i="5"/>
  <c r="D29" i="5"/>
  <c r="C30" i="5"/>
  <c r="B29" i="5"/>
  <c r="G30" i="5" l="1"/>
  <c r="E30" i="5"/>
  <c r="F31" i="5"/>
  <c r="M28" i="5"/>
  <c r="L28" i="5"/>
  <c r="I29" i="5"/>
  <c r="K29" i="5" s="1"/>
  <c r="J29" i="5"/>
  <c r="C31" i="5"/>
  <c r="B30" i="5"/>
  <c r="D30" i="5"/>
  <c r="J30" i="5" l="1"/>
  <c r="I30" i="5"/>
  <c r="K30" i="5" s="1"/>
  <c r="B31" i="5"/>
  <c r="D31" i="5"/>
  <c r="C32" i="5"/>
  <c r="L29" i="5"/>
  <c r="M29" i="5"/>
  <c r="G31" i="5"/>
  <c r="E31" i="5"/>
  <c r="F32" i="5"/>
  <c r="E32" i="5" l="1"/>
  <c r="G32" i="5"/>
  <c r="F33" i="5"/>
  <c r="C33" i="5"/>
  <c r="B32" i="5"/>
  <c r="D32" i="5"/>
  <c r="J31" i="5"/>
  <c r="I31" i="5"/>
  <c r="K31" i="5" s="1"/>
  <c r="L30" i="5"/>
  <c r="M30" i="5"/>
  <c r="D33" i="5" l="1"/>
  <c r="C34" i="5"/>
  <c r="B33" i="5"/>
  <c r="M31" i="5"/>
  <c r="L31" i="5"/>
  <c r="E33" i="5"/>
  <c r="G33" i="5"/>
  <c r="F34" i="5"/>
  <c r="I32" i="5"/>
  <c r="K32" i="5" s="1"/>
  <c r="J32" i="5"/>
  <c r="G34" i="5" l="1"/>
  <c r="E34" i="5"/>
  <c r="F35" i="5"/>
  <c r="I33" i="5"/>
  <c r="K33" i="5" s="1"/>
  <c r="J33" i="5"/>
  <c r="M32" i="5"/>
  <c r="L32" i="5"/>
  <c r="C35" i="5"/>
  <c r="B34" i="5"/>
  <c r="D34" i="5"/>
  <c r="J34" i="5" l="1"/>
  <c r="I34" i="5"/>
  <c r="K34" i="5" s="1"/>
  <c r="L33" i="5"/>
  <c r="M33" i="5"/>
  <c r="B35" i="5"/>
  <c r="D35" i="5"/>
  <c r="C36" i="5"/>
  <c r="E35" i="5"/>
  <c r="G35" i="5"/>
  <c r="F36" i="5"/>
  <c r="E36" i="5" l="1"/>
  <c r="G36" i="5"/>
  <c r="F37" i="5"/>
  <c r="J35" i="5"/>
  <c r="I35" i="5"/>
  <c r="K35" i="5" s="1"/>
  <c r="C37" i="5"/>
  <c r="B36" i="5"/>
  <c r="D36" i="5"/>
  <c r="L34" i="5"/>
  <c r="M34" i="5"/>
  <c r="M35" i="5" l="1"/>
  <c r="L35" i="5"/>
  <c r="I36" i="5"/>
  <c r="K36" i="5" s="1"/>
  <c r="J36" i="5"/>
  <c r="E37" i="5"/>
  <c r="G37" i="5"/>
  <c r="F38" i="5"/>
  <c r="D37" i="5"/>
  <c r="C38" i="5"/>
  <c r="B37" i="5"/>
  <c r="M36" i="5" l="1"/>
  <c r="L36" i="5"/>
  <c r="G38" i="5"/>
  <c r="E38" i="5"/>
  <c r="F39" i="5"/>
  <c r="I37" i="5"/>
  <c r="K37" i="5" s="1"/>
  <c r="J37" i="5"/>
  <c r="C39" i="5"/>
  <c r="B38" i="5"/>
  <c r="D38" i="5"/>
  <c r="B39" i="5" l="1"/>
  <c r="D39" i="5"/>
  <c r="C40" i="5"/>
  <c r="L37" i="5"/>
  <c r="M37" i="5"/>
  <c r="J38" i="5"/>
  <c r="I38" i="5"/>
  <c r="K38" i="5" s="1"/>
  <c r="E39" i="5"/>
  <c r="G39" i="5"/>
  <c r="F40" i="5"/>
  <c r="C41" i="5" l="1"/>
  <c r="B40" i="5"/>
  <c r="D40" i="5"/>
  <c r="E40" i="5"/>
  <c r="G40" i="5"/>
  <c r="F41" i="5"/>
  <c r="L38" i="5"/>
  <c r="M38" i="5"/>
  <c r="J39" i="5"/>
  <c r="I39" i="5"/>
  <c r="K39" i="5" s="1"/>
  <c r="E41" i="5" l="1"/>
  <c r="G41" i="5"/>
  <c r="F42" i="5"/>
  <c r="I40" i="5"/>
  <c r="K40" i="5" s="1"/>
  <c r="J40" i="5"/>
  <c r="M39" i="5"/>
  <c r="L39" i="5"/>
  <c r="D41" i="5"/>
  <c r="B41" i="5"/>
  <c r="C42" i="5"/>
  <c r="E42" i="5" l="1"/>
  <c r="G42" i="5"/>
  <c r="F43" i="5"/>
  <c r="D42" i="5"/>
  <c r="C43" i="5"/>
  <c r="B42" i="5"/>
  <c r="I41" i="5"/>
  <c r="K41" i="5" s="1"/>
  <c r="J41" i="5"/>
  <c r="M40" i="5"/>
  <c r="L40" i="5"/>
  <c r="L41" i="5" l="1"/>
  <c r="M41" i="5"/>
  <c r="G43" i="5"/>
  <c r="E43" i="5"/>
  <c r="F44" i="5"/>
  <c r="I42" i="5"/>
  <c r="K42" i="5" s="1"/>
  <c r="J42" i="5"/>
  <c r="D43" i="5"/>
  <c r="C44" i="5"/>
  <c r="B43" i="5"/>
  <c r="L42" i="5" l="1"/>
  <c r="M42" i="5"/>
  <c r="J43" i="5"/>
  <c r="I43" i="5"/>
  <c r="K43" i="5" s="1"/>
  <c r="B44" i="5"/>
  <c r="C45" i="5"/>
  <c r="D44" i="5"/>
  <c r="G44" i="5"/>
  <c r="E44" i="5"/>
  <c r="F45" i="5"/>
  <c r="L43" i="5" l="1"/>
  <c r="M43" i="5"/>
  <c r="E45" i="5"/>
  <c r="G45" i="5"/>
  <c r="F46" i="5"/>
  <c r="B45" i="5"/>
  <c r="D45" i="5"/>
  <c r="C46" i="5"/>
  <c r="J44" i="5"/>
  <c r="I44" i="5"/>
  <c r="K44" i="5" s="1"/>
  <c r="M44" i="5" l="1"/>
  <c r="L44" i="5"/>
  <c r="E46" i="5"/>
  <c r="G46" i="5"/>
  <c r="F47" i="5"/>
  <c r="D46" i="5"/>
  <c r="C47" i="5"/>
  <c r="B46" i="5"/>
  <c r="I45" i="5"/>
  <c r="K45" i="5" s="1"/>
  <c r="J45" i="5"/>
  <c r="G47" i="5" l="1"/>
  <c r="E47" i="5"/>
  <c r="F48" i="5"/>
  <c r="J46" i="5"/>
  <c r="I46" i="5"/>
  <c r="K46" i="5" s="1"/>
  <c r="B47" i="5"/>
  <c r="D47" i="5"/>
  <c r="C48" i="5"/>
  <c r="M45" i="5"/>
  <c r="L45" i="5"/>
  <c r="I47" i="5" l="1"/>
  <c r="K47" i="5" s="1"/>
  <c r="J47" i="5"/>
  <c r="B48" i="5"/>
  <c r="C49" i="5"/>
  <c r="D48" i="5"/>
  <c r="L46" i="5"/>
  <c r="M46" i="5"/>
  <c r="E48" i="5"/>
  <c r="G48" i="5"/>
  <c r="F49" i="5"/>
  <c r="E49" i="5" l="1"/>
  <c r="G49" i="5"/>
  <c r="F50" i="5"/>
  <c r="M47" i="5"/>
  <c r="L47" i="5"/>
  <c r="D49" i="5"/>
  <c r="C50" i="5"/>
  <c r="B49" i="5"/>
  <c r="J48" i="5"/>
  <c r="I48" i="5"/>
  <c r="K48" i="5" s="1"/>
  <c r="L48" i="5" l="1"/>
  <c r="M48" i="5"/>
  <c r="I49" i="5"/>
  <c r="K49" i="5" s="1"/>
  <c r="J49" i="5"/>
  <c r="D50" i="5"/>
  <c r="C51" i="5"/>
  <c r="B50" i="5"/>
  <c r="E50" i="5"/>
  <c r="G50" i="5"/>
  <c r="F51" i="5"/>
  <c r="D51" i="5" l="1"/>
  <c r="C52" i="5"/>
  <c r="B51" i="5"/>
  <c r="M49" i="5"/>
  <c r="L49" i="5"/>
  <c r="I50" i="5"/>
  <c r="K50" i="5" s="1"/>
  <c r="J50" i="5"/>
  <c r="G51" i="5"/>
  <c r="E51" i="5"/>
  <c r="F52" i="5"/>
  <c r="L50" i="5" l="1"/>
  <c r="M50" i="5"/>
  <c r="J51" i="5"/>
  <c r="I51" i="5"/>
  <c r="K51" i="5" s="1"/>
  <c r="G52" i="5"/>
  <c r="E52" i="5"/>
  <c r="F53" i="5"/>
  <c r="B52" i="5"/>
  <c r="D52" i="5"/>
  <c r="C53" i="5"/>
  <c r="B53" i="5" l="1"/>
  <c r="D53" i="5"/>
  <c r="C54" i="5"/>
  <c r="J52" i="5"/>
  <c r="I52" i="5"/>
  <c r="K52" i="5" s="1"/>
  <c r="E53" i="5"/>
  <c r="G53" i="5"/>
  <c r="F54" i="5"/>
  <c r="L51" i="5"/>
  <c r="M51" i="5"/>
  <c r="E54" i="5" l="1"/>
  <c r="G54" i="5"/>
  <c r="F55" i="5"/>
  <c r="L52" i="5"/>
  <c r="M52" i="5"/>
  <c r="D54" i="5"/>
  <c r="C55" i="5"/>
  <c r="B54" i="5"/>
  <c r="I53" i="5"/>
  <c r="K53" i="5" s="1"/>
  <c r="J53" i="5"/>
  <c r="M53" i="5" l="1"/>
  <c r="L53" i="5"/>
  <c r="I54" i="5"/>
  <c r="K54" i="5" s="1"/>
  <c r="J54" i="5"/>
  <c r="D55" i="5"/>
  <c r="C56" i="5"/>
  <c r="B55" i="5"/>
  <c r="G55" i="5"/>
  <c r="E55" i="5"/>
  <c r="F56" i="5"/>
  <c r="J55" i="5" l="1"/>
  <c r="I55" i="5"/>
  <c r="K55" i="5" s="1"/>
  <c r="L54" i="5"/>
  <c r="M54" i="5"/>
  <c r="G56" i="5"/>
  <c r="E56" i="5"/>
  <c r="F57" i="5"/>
  <c r="B56" i="5"/>
  <c r="D56" i="5"/>
  <c r="C57" i="5"/>
  <c r="J56" i="5" l="1"/>
  <c r="I56" i="5"/>
  <c r="K56" i="5" s="1"/>
  <c r="E57" i="5"/>
  <c r="G57" i="5"/>
  <c r="F58" i="5"/>
  <c r="B57" i="5"/>
  <c r="D57" i="5"/>
  <c r="C58" i="5"/>
  <c r="L55" i="5"/>
  <c r="M55" i="5"/>
  <c r="E58" i="5" l="1"/>
  <c r="G58" i="5"/>
  <c r="F59" i="5"/>
  <c r="D58" i="5"/>
  <c r="C59" i="5"/>
  <c r="B58" i="5"/>
  <c r="I57" i="5"/>
  <c r="K57" i="5" s="1"/>
  <c r="J57" i="5"/>
  <c r="L56" i="5"/>
  <c r="M56" i="5"/>
  <c r="G59" i="5" l="1"/>
  <c r="E59" i="5"/>
  <c r="F60" i="5"/>
  <c r="M57" i="5"/>
  <c r="L57" i="5"/>
  <c r="I58" i="5"/>
  <c r="K58" i="5" s="1"/>
  <c r="J58" i="5"/>
  <c r="D59" i="5"/>
  <c r="C60" i="5"/>
  <c r="B59" i="5"/>
  <c r="J59" i="5" l="1"/>
  <c r="I59" i="5"/>
  <c r="K59" i="5" s="1"/>
  <c r="B60" i="5"/>
  <c r="D60" i="5"/>
  <c r="C61" i="5"/>
  <c r="L58" i="5"/>
  <c r="M58" i="5"/>
  <c r="G60" i="5"/>
  <c r="E60" i="5"/>
  <c r="F61" i="5"/>
  <c r="B61" i="5" l="1"/>
  <c r="D61" i="5"/>
  <c r="C62" i="5"/>
  <c r="J60" i="5"/>
  <c r="I60" i="5"/>
  <c r="K60" i="5" s="1"/>
  <c r="E61" i="5"/>
  <c r="G61" i="5"/>
  <c r="F62" i="5"/>
  <c r="L59" i="5"/>
  <c r="M59" i="5"/>
  <c r="E62" i="5" l="1"/>
  <c r="G62" i="5"/>
  <c r="F63" i="5"/>
  <c r="L60" i="5"/>
  <c r="M60" i="5"/>
  <c r="D62" i="5"/>
  <c r="C63" i="5"/>
  <c r="B62" i="5"/>
  <c r="I61" i="5"/>
  <c r="K61" i="5" s="1"/>
  <c r="J61" i="5"/>
  <c r="G63" i="5" l="1"/>
  <c r="E63" i="5"/>
  <c r="I62" i="5"/>
  <c r="K62" i="5" s="1"/>
  <c r="J62" i="5"/>
  <c r="D63" i="5"/>
  <c r="B63" i="5"/>
  <c r="M61" i="5"/>
  <c r="L61" i="5"/>
  <c r="I63" i="5" l="1"/>
  <c r="K63" i="5" s="1"/>
  <c r="J63" i="5"/>
  <c r="L62" i="5"/>
  <c r="M62" i="5"/>
  <c r="L63" i="5" l="1"/>
  <c r="M63" i="5"/>
</calcChain>
</file>

<file path=xl/sharedStrings.xml><?xml version="1.0" encoding="utf-8"?>
<sst xmlns="http://schemas.openxmlformats.org/spreadsheetml/2006/main" count="30" uniqueCount="27">
  <si>
    <t>Year</t>
  </si>
  <si>
    <t>A1</t>
  </si>
  <si>
    <t>A2</t>
  </si>
  <si>
    <t>Generation</t>
  </si>
  <si>
    <t>A1A1</t>
  </si>
  <si>
    <t>A2A2</t>
  </si>
  <si>
    <t>A1A2</t>
  </si>
  <si>
    <t>Fis</t>
  </si>
  <si>
    <t>Fit</t>
  </si>
  <si>
    <t>Fst</t>
  </si>
  <si>
    <t>Gene Flow and Population Structure</t>
  </si>
  <si>
    <t>Ht</t>
  </si>
  <si>
    <t>N</t>
  </si>
  <si>
    <t>m</t>
  </si>
  <si>
    <t>r</t>
  </si>
  <si>
    <t>Hi</t>
  </si>
  <si>
    <t>Hs</t>
  </si>
  <si>
    <t>Parameters</t>
  </si>
  <si>
    <t>Genotype frequencies</t>
  </si>
  <si>
    <t>Subpopulation 1:</t>
  </si>
  <si>
    <t>Subpopulation 2:</t>
  </si>
  <si>
    <t>Delta A2</t>
  </si>
  <si>
    <t>Subpop 1</t>
  </si>
  <si>
    <t>Subpop 2</t>
  </si>
  <si>
    <t>Observed allele frequencies</t>
  </si>
  <si>
    <r>
      <t>H</t>
    </r>
    <r>
      <rPr>
        <b/>
        <sz val="10"/>
        <rFont val="Arial"/>
        <family val="2"/>
      </rPr>
      <t xml:space="preserve"> Statistics</t>
    </r>
  </si>
  <si>
    <r>
      <t>F</t>
    </r>
    <r>
      <rPr>
        <b/>
        <sz val="10"/>
        <rFont val="Arial"/>
        <family val="2"/>
      </rPr>
      <t xml:space="preserve"> Statistics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</si>
</sst>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4570163885886"/>
          <c:y val="0.26852703579366272"/>
          <c:w val="0.82516299805435878"/>
          <c:h val="0.49538608327451567"/>
        </c:manualLayout>
      </c:layout>
      <c:lineChart>
        <c:grouping val="standard"/>
        <c:varyColors val="0"/>
        <c:ser>
          <c:idx val="1"/>
          <c:order val="0"/>
          <c:tx>
            <c:v>SubPop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'Gene Flow'!$A$13:$A$28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'Gene Flow'!$B$13:$B$28</c:f>
              <c:numCache>
                <c:formatCode>General</c:formatCode>
                <c:ptCount val="1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A-9F4B-8CC6-001DF568296E}"/>
            </c:ext>
          </c:extLst>
        </c:ser>
        <c:ser>
          <c:idx val="2"/>
          <c:order val="1"/>
          <c:tx>
            <c:v>SubPop 2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'Gene Flow'!$A$13:$A$28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'Gene Flow'!$E$13:$E$28</c:f>
              <c:numCache>
                <c:formatCode>General</c:formatCode>
                <c:ptCount val="16"/>
                <c:pt idx="0">
                  <c:v>0.2</c:v>
                </c:pt>
                <c:pt idx="1">
                  <c:v>0.19999999999999996</c:v>
                </c:pt>
                <c:pt idx="2">
                  <c:v>0.19999999999999996</c:v>
                </c:pt>
                <c:pt idx="3">
                  <c:v>0.19999999999999996</c:v>
                </c:pt>
                <c:pt idx="4">
                  <c:v>0.19999999999999996</c:v>
                </c:pt>
                <c:pt idx="5">
                  <c:v>0.19999999999999996</c:v>
                </c:pt>
                <c:pt idx="6">
                  <c:v>0.19999999999999996</c:v>
                </c:pt>
                <c:pt idx="7">
                  <c:v>0.19999999999999996</c:v>
                </c:pt>
                <c:pt idx="8">
                  <c:v>0.19999999999999996</c:v>
                </c:pt>
                <c:pt idx="9">
                  <c:v>0.19999999999999996</c:v>
                </c:pt>
                <c:pt idx="10">
                  <c:v>0.19999999999999996</c:v>
                </c:pt>
                <c:pt idx="11">
                  <c:v>0.19999999999999996</c:v>
                </c:pt>
                <c:pt idx="12">
                  <c:v>0.19999999999999996</c:v>
                </c:pt>
                <c:pt idx="13">
                  <c:v>0.19999999999999996</c:v>
                </c:pt>
                <c:pt idx="14">
                  <c:v>0.19999999999999996</c:v>
                </c:pt>
                <c:pt idx="15">
                  <c:v>0.19999999999999996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A-9F4B-8CC6-001DF5682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695040"/>
        <c:axId val="1"/>
      </c:lineChart>
      <c:catAx>
        <c:axId val="174969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460693916038703"/>
              <c:y val="0.870397978089803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 of A1 (p)</a:t>
                </a:r>
              </a:p>
            </c:rich>
          </c:tx>
          <c:layout>
            <c:manualLayout>
              <c:xMode val="edge"/>
              <c:yMode val="edge"/>
              <c:x val="3.2787933697524189E-2"/>
              <c:y val="0.2870461417104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9695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7005631632131"/>
          <c:y val="0.15741240029283676"/>
          <c:w val="0.41531382683530643"/>
          <c:h val="7.87062001464183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9523043803933"/>
          <c:y val="0.17937828519877333"/>
          <c:w val="0.83419666373507373"/>
          <c:h val="0.56504159837613599"/>
        </c:manualLayout>
      </c:layout>
      <c:lineChart>
        <c:grouping val="standard"/>
        <c:varyColors val="0"/>
        <c:ser>
          <c:idx val="0"/>
          <c:order val="0"/>
          <c:tx>
            <c:v>A1 - Subpop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'Gene Flow'!$A$13:$A$33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'Gene Flow'!$B$13:$B$33</c:f>
              <c:numCache>
                <c:formatCode>General</c:formatCode>
                <c:ptCount val="2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1-3544-89BE-36591EE3FBA6}"/>
            </c:ext>
          </c:extLst>
        </c:ser>
        <c:ser>
          <c:idx val="1"/>
          <c:order val="1"/>
          <c:tx>
            <c:v>A1 - Subpop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'Gene Flow'!$A$13:$A$33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'Gene Flow'!$E$13:$E$33</c:f>
              <c:numCache>
                <c:formatCode>General</c:formatCode>
                <c:ptCount val="21"/>
                <c:pt idx="0">
                  <c:v>0.2</c:v>
                </c:pt>
                <c:pt idx="1">
                  <c:v>0.19999999999999996</c:v>
                </c:pt>
                <c:pt idx="2">
                  <c:v>0.19999999999999996</c:v>
                </c:pt>
                <c:pt idx="3">
                  <c:v>0.19999999999999996</c:v>
                </c:pt>
                <c:pt idx="4">
                  <c:v>0.19999999999999996</c:v>
                </c:pt>
                <c:pt idx="5">
                  <c:v>0.19999999999999996</c:v>
                </c:pt>
                <c:pt idx="6">
                  <c:v>0.19999999999999996</c:v>
                </c:pt>
                <c:pt idx="7">
                  <c:v>0.19999999999999996</c:v>
                </c:pt>
                <c:pt idx="8">
                  <c:v>0.19999999999999996</c:v>
                </c:pt>
                <c:pt idx="9">
                  <c:v>0.19999999999999996</c:v>
                </c:pt>
                <c:pt idx="10">
                  <c:v>0.19999999999999996</c:v>
                </c:pt>
                <c:pt idx="11">
                  <c:v>0.19999999999999996</c:v>
                </c:pt>
                <c:pt idx="12">
                  <c:v>0.19999999999999996</c:v>
                </c:pt>
                <c:pt idx="13">
                  <c:v>0.19999999999999996</c:v>
                </c:pt>
                <c:pt idx="14">
                  <c:v>0.19999999999999996</c:v>
                </c:pt>
                <c:pt idx="15">
                  <c:v>0.19999999999999996</c:v>
                </c:pt>
                <c:pt idx="16">
                  <c:v>0.19999999999999996</c:v>
                </c:pt>
                <c:pt idx="17">
                  <c:v>0.19999999999999996</c:v>
                </c:pt>
                <c:pt idx="18">
                  <c:v>0.19999999999999996</c:v>
                </c:pt>
                <c:pt idx="19">
                  <c:v>0.19999999999999996</c:v>
                </c:pt>
                <c:pt idx="20">
                  <c:v>0.19999999999999996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1-3544-89BE-36591EE3FBA6}"/>
            </c:ext>
          </c:extLst>
        </c:ser>
        <c:ser>
          <c:idx val="2"/>
          <c:order val="2"/>
          <c:tx>
            <c:v>Hi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'Gene Flow'!$A$13:$A$33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'Gene Flow'!$H$13:$H$33</c:f>
              <c:numCache>
                <c:formatCode>General</c:formatCode>
                <c:ptCount val="21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A1-3544-89BE-36591EE3FBA6}"/>
            </c:ext>
          </c:extLst>
        </c:ser>
        <c:ser>
          <c:idx val="3"/>
          <c:order val="3"/>
          <c:tx>
            <c:v>Hs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'Gene Flow'!$A$13:$A$33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'Gene Flow'!$I$13:$I$33</c:f>
              <c:numCache>
                <c:formatCode>General</c:formatCode>
                <c:ptCount val="21"/>
                <c:pt idx="0">
                  <c:v>0.4</c:v>
                </c:pt>
                <c:pt idx="1">
                  <c:v>0.39999999999999997</c:v>
                </c:pt>
                <c:pt idx="2">
                  <c:v>0.39999999999999997</c:v>
                </c:pt>
                <c:pt idx="3">
                  <c:v>0.39999999999999997</c:v>
                </c:pt>
                <c:pt idx="4">
                  <c:v>0.39999999999999997</c:v>
                </c:pt>
                <c:pt idx="5">
                  <c:v>0.39999999999999997</c:v>
                </c:pt>
                <c:pt idx="6">
                  <c:v>0.39999999999999997</c:v>
                </c:pt>
                <c:pt idx="7">
                  <c:v>0.39999999999999997</c:v>
                </c:pt>
                <c:pt idx="8">
                  <c:v>0.39999999999999997</c:v>
                </c:pt>
                <c:pt idx="9">
                  <c:v>0.39999999999999997</c:v>
                </c:pt>
                <c:pt idx="10">
                  <c:v>0.39999999999999997</c:v>
                </c:pt>
                <c:pt idx="11">
                  <c:v>0.39999999999999997</c:v>
                </c:pt>
                <c:pt idx="12">
                  <c:v>0.39999999999999997</c:v>
                </c:pt>
                <c:pt idx="13">
                  <c:v>0.39999999999999997</c:v>
                </c:pt>
                <c:pt idx="14">
                  <c:v>0.39999999999999997</c:v>
                </c:pt>
                <c:pt idx="15">
                  <c:v>0.39999999999999997</c:v>
                </c:pt>
                <c:pt idx="16">
                  <c:v>0.39999999999999997</c:v>
                </c:pt>
                <c:pt idx="17">
                  <c:v>0.39999999999999997</c:v>
                </c:pt>
                <c:pt idx="18">
                  <c:v>0.39999999999999997</c:v>
                </c:pt>
                <c:pt idx="19">
                  <c:v>0.39999999999999997</c:v>
                </c:pt>
                <c:pt idx="20">
                  <c:v>0.39999999999999997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A1-3544-89BE-36591EE3FBA6}"/>
            </c:ext>
          </c:extLst>
        </c:ser>
        <c:ser>
          <c:idx val="4"/>
          <c:order val="4"/>
          <c:tx>
            <c:v>Ht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'Gene Flow'!$A$13:$A$33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'Gene Flow'!$J$13:$J$33</c:f>
              <c:numCache>
                <c:formatCode>General</c:formatCode>
                <c:ptCount val="21"/>
                <c:pt idx="0">
                  <c:v>0.48000000000000009</c:v>
                </c:pt>
                <c:pt idx="1">
                  <c:v>0.48000000000000004</c:v>
                </c:pt>
                <c:pt idx="2">
                  <c:v>0.48000000000000004</c:v>
                </c:pt>
                <c:pt idx="3">
                  <c:v>0.48000000000000004</c:v>
                </c:pt>
                <c:pt idx="4">
                  <c:v>0.48000000000000004</c:v>
                </c:pt>
                <c:pt idx="5">
                  <c:v>0.48000000000000004</c:v>
                </c:pt>
                <c:pt idx="6">
                  <c:v>0.48000000000000004</c:v>
                </c:pt>
                <c:pt idx="7">
                  <c:v>0.48000000000000004</c:v>
                </c:pt>
                <c:pt idx="8">
                  <c:v>0.48000000000000004</c:v>
                </c:pt>
                <c:pt idx="9">
                  <c:v>0.48000000000000004</c:v>
                </c:pt>
                <c:pt idx="10">
                  <c:v>0.48000000000000004</c:v>
                </c:pt>
                <c:pt idx="11">
                  <c:v>0.48000000000000004</c:v>
                </c:pt>
                <c:pt idx="12">
                  <c:v>0.48000000000000004</c:v>
                </c:pt>
                <c:pt idx="13">
                  <c:v>0.48000000000000004</c:v>
                </c:pt>
                <c:pt idx="14">
                  <c:v>0.48000000000000004</c:v>
                </c:pt>
                <c:pt idx="15">
                  <c:v>0.48000000000000004</c:v>
                </c:pt>
                <c:pt idx="16">
                  <c:v>0.48000000000000004</c:v>
                </c:pt>
                <c:pt idx="17">
                  <c:v>0.48000000000000004</c:v>
                </c:pt>
                <c:pt idx="18">
                  <c:v>0.48000000000000004</c:v>
                </c:pt>
                <c:pt idx="19">
                  <c:v>0.48000000000000004</c:v>
                </c:pt>
                <c:pt idx="20">
                  <c:v>0.48000000000000004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A1-3544-89BE-36591EE3F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323488"/>
        <c:axId val="1"/>
      </c:lineChart>
      <c:catAx>
        <c:axId val="173032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62923511113057"/>
              <c:y val="0.869984683214050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Value</a:t>
                </a:r>
              </a:p>
            </c:rich>
          </c:tx>
          <c:layout>
            <c:manualLayout>
              <c:xMode val="edge"/>
              <c:yMode val="edge"/>
              <c:x val="3.2664327194445661E-2"/>
              <c:y val="0.39014777030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0323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085955763248498"/>
          <c:y val="3.1391199909785332E-2"/>
          <c:w val="0.76886800934618249"/>
          <c:h val="7.6235771209478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8866507380924E-2"/>
          <c:y val="0.19212463855006898"/>
          <c:w val="0.88268223187251416"/>
          <c:h val="0.64534173461689837"/>
        </c:manualLayout>
      </c:layout>
      <c:lineChart>
        <c:grouping val="standard"/>
        <c:varyColors val="0"/>
        <c:ser>
          <c:idx val="0"/>
          <c:order val="0"/>
          <c:tx>
            <c:v>A1 - Subpop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'Gene Flow'!$A$13:$A$33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'Gene Flow'!$B$13:$B$33</c:f>
              <c:numCache>
                <c:formatCode>General</c:formatCode>
                <c:ptCount val="2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E-3440-A343-E2D1C3155232}"/>
            </c:ext>
          </c:extLst>
        </c:ser>
        <c:ser>
          <c:idx val="1"/>
          <c:order val="1"/>
          <c:tx>
            <c:v>A2 - Subpop 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'Gene Flow'!$A$13:$A$33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'Gene Flow'!$E$13:$E$33</c:f>
              <c:numCache>
                <c:formatCode>General</c:formatCode>
                <c:ptCount val="21"/>
                <c:pt idx="0">
                  <c:v>0.2</c:v>
                </c:pt>
                <c:pt idx="1">
                  <c:v>0.19999999999999996</c:v>
                </c:pt>
                <c:pt idx="2">
                  <c:v>0.19999999999999996</c:v>
                </c:pt>
                <c:pt idx="3">
                  <c:v>0.19999999999999996</c:v>
                </c:pt>
                <c:pt idx="4">
                  <c:v>0.19999999999999996</c:v>
                </c:pt>
                <c:pt idx="5">
                  <c:v>0.19999999999999996</c:v>
                </c:pt>
                <c:pt idx="6">
                  <c:v>0.19999999999999996</c:v>
                </c:pt>
                <c:pt idx="7">
                  <c:v>0.19999999999999996</c:v>
                </c:pt>
                <c:pt idx="8">
                  <c:v>0.19999999999999996</c:v>
                </c:pt>
                <c:pt idx="9">
                  <c:v>0.19999999999999996</c:v>
                </c:pt>
                <c:pt idx="10">
                  <c:v>0.19999999999999996</c:v>
                </c:pt>
                <c:pt idx="11">
                  <c:v>0.19999999999999996</c:v>
                </c:pt>
                <c:pt idx="12">
                  <c:v>0.19999999999999996</c:v>
                </c:pt>
                <c:pt idx="13">
                  <c:v>0.19999999999999996</c:v>
                </c:pt>
                <c:pt idx="14">
                  <c:v>0.19999999999999996</c:v>
                </c:pt>
                <c:pt idx="15">
                  <c:v>0.19999999999999996</c:v>
                </c:pt>
                <c:pt idx="16">
                  <c:v>0.19999999999999996</c:v>
                </c:pt>
                <c:pt idx="17">
                  <c:v>0.19999999999999996</c:v>
                </c:pt>
                <c:pt idx="18">
                  <c:v>0.19999999999999996</c:v>
                </c:pt>
                <c:pt idx="19">
                  <c:v>0.19999999999999996</c:v>
                </c:pt>
                <c:pt idx="20">
                  <c:v>0.19999999999999996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E-3440-A343-E2D1C3155232}"/>
            </c:ext>
          </c:extLst>
        </c:ser>
        <c:ser>
          <c:idx val="2"/>
          <c:order val="2"/>
          <c:tx>
            <c:v>Fis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'Gene Flow'!$A$13:$A$33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'Gene Flow'!$K$13:$K$33</c:f>
              <c:numCache>
                <c:formatCode>General</c:formatCode>
                <c:ptCount val="21"/>
                <c:pt idx="0">
                  <c:v>0</c:v>
                </c:pt>
                <c:pt idx="1">
                  <c:v>-1.3877787807814457E-16</c:v>
                </c:pt>
                <c:pt idx="2">
                  <c:v>-1.3877787807814457E-16</c:v>
                </c:pt>
                <c:pt idx="3">
                  <c:v>-1.3877787807814457E-16</c:v>
                </c:pt>
                <c:pt idx="4">
                  <c:v>-1.3877787807814457E-16</c:v>
                </c:pt>
                <c:pt idx="5">
                  <c:v>-1.3877787807814457E-16</c:v>
                </c:pt>
                <c:pt idx="6">
                  <c:v>-1.3877787807814457E-16</c:v>
                </c:pt>
                <c:pt idx="7">
                  <c:v>-1.3877787807814457E-16</c:v>
                </c:pt>
                <c:pt idx="8">
                  <c:v>-1.3877787807814457E-16</c:v>
                </c:pt>
                <c:pt idx="9">
                  <c:v>-1.3877787807814457E-16</c:v>
                </c:pt>
                <c:pt idx="10">
                  <c:v>-1.3877787807814457E-16</c:v>
                </c:pt>
                <c:pt idx="11">
                  <c:v>-1.3877787807814457E-16</c:v>
                </c:pt>
                <c:pt idx="12">
                  <c:v>-1.3877787807814457E-16</c:v>
                </c:pt>
                <c:pt idx="13">
                  <c:v>-1.3877787807814457E-16</c:v>
                </c:pt>
                <c:pt idx="14">
                  <c:v>-1.3877787807814457E-16</c:v>
                </c:pt>
                <c:pt idx="15">
                  <c:v>-1.3877787807814457E-16</c:v>
                </c:pt>
                <c:pt idx="16">
                  <c:v>-1.3877787807814457E-16</c:v>
                </c:pt>
                <c:pt idx="17">
                  <c:v>-1.3877787807814457E-16</c:v>
                </c:pt>
                <c:pt idx="18">
                  <c:v>-1.3877787807814457E-16</c:v>
                </c:pt>
                <c:pt idx="19">
                  <c:v>-1.3877787807814457E-16</c:v>
                </c:pt>
                <c:pt idx="20">
                  <c:v>-1.3877787807814457E-16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CE-3440-A343-E2D1C3155232}"/>
            </c:ext>
          </c:extLst>
        </c:ser>
        <c:ser>
          <c:idx val="3"/>
          <c:order val="3"/>
          <c:tx>
            <c:v>Fit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'Gene Flow'!$A$13:$A$33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'Gene Flow'!$L$13:$L$33</c:f>
              <c:numCache>
                <c:formatCode>General</c:formatCode>
                <c:ptCount val="21"/>
                <c:pt idx="0">
                  <c:v>0.1666666666666668</c:v>
                </c:pt>
                <c:pt idx="1">
                  <c:v>0.16666666666666669</c:v>
                </c:pt>
                <c:pt idx="2">
                  <c:v>0.16666666666666669</c:v>
                </c:pt>
                <c:pt idx="3">
                  <c:v>0.16666666666666669</c:v>
                </c:pt>
                <c:pt idx="4">
                  <c:v>0.16666666666666669</c:v>
                </c:pt>
                <c:pt idx="5">
                  <c:v>0.16666666666666669</c:v>
                </c:pt>
                <c:pt idx="6">
                  <c:v>0.16666666666666669</c:v>
                </c:pt>
                <c:pt idx="7">
                  <c:v>0.16666666666666669</c:v>
                </c:pt>
                <c:pt idx="8">
                  <c:v>0.16666666666666669</c:v>
                </c:pt>
                <c:pt idx="9">
                  <c:v>0.16666666666666669</c:v>
                </c:pt>
                <c:pt idx="10">
                  <c:v>0.16666666666666669</c:v>
                </c:pt>
                <c:pt idx="11">
                  <c:v>0.16666666666666669</c:v>
                </c:pt>
                <c:pt idx="12">
                  <c:v>0.16666666666666669</c:v>
                </c:pt>
                <c:pt idx="13">
                  <c:v>0.16666666666666669</c:v>
                </c:pt>
                <c:pt idx="14">
                  <c:v>0.16666666666666669</c:v>
                </c:pt>
                <c:pt idx="15">
                  <c:v>0.16666666666666669</c:v>
                </c:pt>
                <c:pt idx="16">
                  <c:v>0.16666666666666669</c:v>
                </c:pt>
                <c:pt idx="17">
                  <c:v>0.16666666666666669</c:v>
                </c:pt>
                <c:pt idx="18">
                  <c:v>0.16666666666666669</c:v>
                </c:pt>
                <c:pt idx="19">
                  <c:v>0.16666666666666669</c:v>
                </c:pt>
                <c:pt idx="20">
                  <c:v>0.16666666666666669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CE-3440-A343-E2D1C3155232}"/>
            </c:ext>
          </c:extLst>
        </c:ser>
        <c:ser>
          <c:idx val="4"/>
          <c:order val="4"/>
          <c:tx>
            <c:v>Fst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'Gene Flow'!$A$13:$A$33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'Gene Flow'!$M$13:$M$33</c:f>
              <c:numCache>
                <c:formatCode>General</c:formatCode>
                <c:ptCount val="21"/>
                <c:pt idx="0">
                  <c:v>0.1666666666666668</c:v>
                </c:pt>
                <c:pt idx="1">
                  <c:v>0.1666666666666668</c:v>
                </c:pt>
                <c:pt idx="2">
                  <c:v>0.1666666666666668</c:v>
                </c:pt>
                <c:pt idx="3">
                  <c:v>0.1666666666666668</c:v>
                </c:pt>
                <c:pt idx="4">
                  <c:v>0.1666666666666668</c:v>
                </c:pt>
                <c:pt idx="5">
                  <c:v>0.1666666666666668</c:v>
                </c:pt>
                <c:pt idx="6">
                  <c:v>0.1666666666666668</c:v>
                </c:pt>
                <c:pt idx="7">
                  <c:v>0.1666666666666668</c:v>
                </c:pt>
                <c:pt idx="8">
                  <c:v>0.1666666666666668</c:v>
                </c:pt>
                <c:pt idx="9">
                  <c:v>0.1666666666666668</c:v>
                </c:pt>
                <c:pt idx="10">
                  <c:v>0.1666666666666668</c:v>
                </c:pt>
                <c:pt idx="11">
                  <c:v>0.1666666666666668</c:v>
                </c:pt>
                <c:pt idx="12">
                  <c:v>0.1666666666666668</c:v>
                </c:pt>
                <c:pt idx="13">
                  <c:v>0.1666666666666668</c:v>
                </c:pt>
                <c:pt idx="14">
                  <c:v>0.1666666666666668</c:v>
                </c:pt>
                <c:pt idx="15">
                  <c:v>0.1666666666666668</c:v>
                </c:pt>
                <c:pt idx="16">
                  <c:v>0.1666666666666668</c:v>
                </c:pt>
                <c:pt idx="17">
                  <c:v>0.1666666666666668</c:v>
                </c:pt>
                <c:pt idx="18">
                  <c:v>0.1666666666666668</c:v>
                </c:pt>
                <c:pt idx="19">
                  <c:v>0.1666666666666668</c:v>
                </c:pt>
                <c:pt idx="20">
                  <c:v>0.1666666666666668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CE-3440-A343-E2D1C315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888320"/>
        <c:axId val="1"/>
      </c:lineChart>
      <c:catAx>
        <c:axId val="17308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7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0888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327070184925119"/>
          <c:y val="3.4483909483345718E-2"/>
          <c:w val="0.73216705360523582"/>
          <c:h val="7.88203645333616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</xdr:row>
      <xdr:rowOff>127000</xdr:rowOff>
    </xdr:from>
    <xdr:to>
      <xdr:col>7</xdr:col>
      <xdr:colOff>101600</xdr:colOff>
      <xdr:row>31</xdr:row>
      <xdr:rowOff>12700</xdr:rowOff>
    </xdr:to>
    <xdr:graphicFrame macro="">
      <xdr:nvGraphicFramePr>
        <xdr:cNvPr id="5126" name="Chart 6">
          <a:extLst>
            <a:ext uri="{FF2B5EF4-FFF2-40B4-BE49-F238E27FC236}">
              <a16:creationId xmlns:a16="http://schemas.microsoft.com/office/drawing/2014/main" id="{95BA2982-8C7B-9648-A967-B66DC2864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406400</xdr:colOff>
      <xdr:row>17</xdr:row>
      <xdr:rowOff>63500</xdr:rowOff>
    </xdr:from>
    <xdr:to>
      <xdr:col>14</xdr:col>
      <xdr:colOff>571500</xdr:colOff>
      <xdr:row>32</xdr:row>
      <xdr:rowOff>38100</xdr:rowOff>
    </xdr:to>
    <xdr:graphicFrame macro="">
      <xdr:nvGraphicFramePr>
        <xdr:cNvPr id="5127" name="Chart 7">
          <a:extLst>
            <a:ext uri="{FF2B5EF4-FFF2-40B4-BE49-F238E27FC236}">
              <a16:creationId xmlns:a16="http://schemas.microsoft.com/office/drawing/2014/main" id="{D637495D-1EFC-E947-AA9C-4BC292F191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215900</xdr:colOff>
      <xdr:row>28</xdr:row>
      <xdr:rowOff>127000</xdr:rowOff>
    </xdr:from>
    <xdr:to>
      <xdr:col>13</xdr:col>
      <xdr:colOff>304800</xdr:colOff>
      <xdr:row>42</xdr:row>
      <xdr:rowOff>38100</xdr:rowOff>
    </xdr:to>
    <xdr:graphicFrame macro="">
      <xdr:nvGraphicFramePr>
        <xdr:cNvPr id="5128" name="Chart 8">
          <a:extLst>
            <a:ext uri="{FF2B5EF4-FFF2-40B4-BE49-F238E27FC236}">
              <a16:creationId xmlns:a16="http://schemas.microsoft.com/office/drawing/2014/main" id="{73FE608B-2B41-D14F-AB44-48475BA6DA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workbookViewId="0">
      <selection activeCell="L8" sqref="L8"/>
    </sheetView>
  </sheetViews>
  <sheetFormatPr baseColWidth="10" defaultColWidth="9.1640625" defaultRowHeight="15" customHeight="1" x14ac:dyDescent="0.15"/>
  <cols>
    <col min="1" max="1" width="11.1640625" style="2" customWidth="1"/>
    <col min="2" max="2" width="9.6640625" style="2" customWidth="1"/>
    <col min="3" max="3" width="9.5" style="2" customWidth="1"/>
    <col min="4" max="4" width="10" style="2" customWidth="1"/>
    <col min="5" max="5" width="6.6640625" style="2" customWidth="1"/>
    <col min="6" max="6" width="7.5" style="2" customWidth="1"/>
    <col min="7" max="7" width="9.1640625" style="2"/>
    <col min="8" max="9" width="7.5" style="2" customWidth="1"/>
    <col min="10" max="10" width="9.1640625" style="2"/>
    <col min="11" max="11" width="12.5" style="2" bestFit="1" customWidth="1"/>
    <col min="12" max="16384" width="9.1640625" style="2"/>
  </cols>
  <sheetData>
    <row r="1" spans="1:13" ht="15" customHeight="1" x14ac:dyDescent="0.15">
      <c r="A1" s="1" t="s">
        <v>10</v>
      </c>
    </row>
    <row r="3" spans="1:13" ht="15" customHeight="1" x14ac:dyDescent="0.15">
      <c r="C3" s="27" t="s">
        <v>17</v>
      </c>
      <c r="D3" s="27"/>
      <c r="E3" s="27"/>
      <c r="F3" s="27" t="s">
        <v>18</v>
      </c>
      <c r="G3" s="27"/>
      <c r="H3" s="27"/>
      <c r="I3" s="3"/>
    </row>
    <row r="4" spans="1:13" ht="15" customHeight="1" x14ac:dyDescent="0.15">
      <c r="C4" s="12" t="s">
        <v>12</v>
      </c>
      <c r="D4" s="12" t="s">
        <v>13</v>
      </c>
      <c r="E4" s="12" t="s">
        <v>14</v>
      </c>
      <c r="F4" s="5" t="s">
        <v>4</v>
      </c>
      <c r="G4" s="5" t="s">
        <v>6</v>
      </c>
      <c r="H4" s="4" t="s">
        <v>5</v>
      </c>
    </row>
    <row r="5" spans="1:13" ht="15" customHeight="1" x14ac:dyDescent="0.15">
      <c r="B5" s="6" t="s">
        <v>19</v>
      </c>
      <c r="C5" s="13">
        <v>100</v>
      </c>
      <c r="D5" s="13">
        <v>0</v>
      </c>
      <c r="E5" s="13">
        <f>1-D5</f>
        <v>1</v>
      </c>
      <c r="F5" s="13">
        <v>0.36</v>
      </c>
      <c r="G5" s="13">
        <v>0.48</v>
      </c>
      <c r="H5" s="13">
        <v>0.16</v>
      </c>
      <c r="I5" s="2">
        <f>SUM(F5:H5)</f>
        <v>1</v>
      </c>
      <c r="K5" s="21"/>
    </row>
    <row r="6" spans="1:13" ht="15" customHeight="1" x14ac:dyDescent="0.15">
      <c r="B6" s="7" t="s">
        <v>20</v>
      </c>
      <c r="C6" s="14">
        <v>100</v>
      </c>
      <c r="D6" s="14">
        <v>0</v>
      </c>
      <c r="E6" s="15">
        <f>1-D6</f>
        <v>1</v>
      </c>
      <c r="F6" s="15">
        <v>0.04</v>
      </c>
      <c r="G6" s="15">
        <v>0.32</v>
      </c>
      <c r="H6" s="14">
        <v>0.64</v>
      </c>
      <c r="I6" s="2">
        <f>SUM(F6:H6)</f>
        <v>1</v>
      </c>
    </row>
    <row r="7" spans="1:13" ht="15" customHeight="1" x14ac:dyDescent="0.15">
      <c r="B7" s="7"/>
      <c r="C7" s="8"/>
      <c r="D7" s="8"/>
      <c r="E7" s="8"/>
      <c r="F7" s="8"/>
    </row>
    <row r="8" spans="1:13" ht="15" customHeight="1" x14ac:dyDescent="0.15">
      <c r="B8" s="7"/>
      <c r="C8" s="9"/>
      <c r="D8" s="9"/>
    </row>
    <row r="9" spans="1:13" ht="15" customHeight="1" thickBot="1" x14ac:dyDescent="0.2">
      <c r="E9" s="5"/>
      <c r="F9" s="5"/>
      <c r="G9" s="5"/>
      <c r="H9" s="5"/>
      <c r="I9" s="5"/>
      <c r="J9" s="5"/>
    </row>
    <row r="10" spans="1:13" ht="15" customHeight="1" thickBot="1" x14ac:dyDescent="0.2">
      <c r="A10" s="10"/>
      <c r="B10" s="30" t="s">
        <v>24</v>
      </c>
      <c r="C10" s="31"/>
      <c r="D10" s="31"/>
      <c r="E10" s="31"/>
      <c r="F10" s="31"/>
      <c r="G10" s="32"/>
      <c r="H10" s="5"/>
      <c r="I10" s="5"/>
      <c r="J10" s="5"/>
    </row>
    <row r="11" spans="1:13" ht="15" customHeight="1" thickBot="1" x14ac:dyDescent="0.2">
      <c r="A11" s="5" t="s">
        <v>0</v>
      </c>
      <c r="B11" s="25" t="s">
        <v>22</v>
      </c>
      <c r="C11" s="26"/>
      <c r="D11" s="26"/>
      <c r="E11" s="28" t="s">
        <v>23</v>
      </c>
      <c r="F11" s="28"/>
      <c r="G11" s="29"/>
      <c r="H11" s="22" t="s">
        <v>25</v>
      </c>
      <c r="I11" s="23"/>
      <c r="J11" s="24"/>
      <c r="K11" s="22" t="s">
        <v>26</v>
      </c>
      <c r="L11" s="23"/>
      <c r="M11" s="24"/>
    </row>
    <row r="12" spans="1:13" ht="15" customHeight="1" thickBot="1" x14ac:dyDescent="0.2">
      <c r="A12" s="11" t="s">
        <v>3</v>
      </c>
      <c r="B12" s="18" t="s">
        <v>1</v>
      </c>
      <c r="C12" s="19" t="s">
        <v>2</v>
      </c>
      <c r="D12" s="19" t="s">
        <v>21</v>
      </c>
      <c r="E12" s="16" t="s">
        <v>1</v>
      </c>
      <c r="F12" s="16" t="s">
        <v>2</v>
      </c>
      <c r="G12" s="17" t="s">
        <v>21</v>
      </c>
      <c r="H12" s="20" t="s">
        <v>15</v>
      </c>
      <c r="I12" s="20" t="s">
        <v>16</v>
      </c>
      <c r="J12" s="20" t="s">
        <v>11</v>
      </c>
      <c r="K12" s="20" t="s">
        <v>7</v>
      </c>
      <c r="L12" s="20" t="s">
        <v>8</v>
      </c>
      <c r="M12" s="20" t="s">
        <v>9</v>
      </c>
    </row>
    <row r="13" spans="1:13" ht="15" customHeight="1" x14ac:dyDescent="0.15">
      <c r="A13" s="9">
        <v>0</v>
      </c>
      <c r="B13" s="2">
        <f>(2*F5*C5+G5*C5)/(2*C5)</f>
        <v>0.6</v>
      </c>
      <c r="C13" s="2">
        <f>1-B13</f>
        <v>0.4</v>
      </c>
      <c r="E13" s="2">
        <f>(F6*C6*2+G6*C6)/(2*C6)</f>
        <v>0.2</v>
      </c>
      <c r="F13" s="2">
        <f>1-E13</f>
        <v>0.8</v>
      </c>
      <c r="H13" s="2">
        <f t="shared" ref="H13:H44" si="0">AVERAGE($G$5:$G$6)</f>
        <v>0.4</v>
      </c>
      <c r="I13" s="2">
        <f>AVERAGE(2*B13*C13,2*E13*F13)</f>
        <v>0.4</v>
      </c>
      <c r="J13" s="2">
        <f>2*AVERAGE(B13,E13)*AVERAGE(C13,F13)</f>
        <v>0.48000000000000009</v>
      </c>
      <c r="K13" s="2">
        <f>(I13-H13)/I13</f>
        <v>0</v>
      </c>
      <c r="L13" s="2">
        <f>(J13-H13)/J13</f>
        <v>0.1666666666666668</v>
      </c>
      <c r="M13" s="2">
        <f>(J13-I13)/J13</f>
        <v>0.1666666666666668</v>
      </c>
    </row>
    <row r="14" spans="1:13" ht="15" customHeight="1" x14ac:dyDescent="0.15">
      <c r="A14" s="9">
        <f>1+A13</f>
        <v>1</v>
      </c>
      <c r="B14" s="2">
        <f>1-C14</f>
        <v>0.6</v>
      </c>
      <c r="C14" s="2">
        <f>$E$5*C13+$D$5*F13</f>
        <v>0.4</v>
      </c>
      <c r="D14" s="2">
        <f>C14-C13</f>
        <v>0</v>
      </c>
      <c r="E14" s="2">
        <f>1-F14</f>
        <v>0.19999999999999996</v>
      </c>
      <c r="F14" s="2">
        <f>$E$6*F13+$D$6*C13</f>
        <v>0.8</v>
      </c>
      <c r="G14" s="2">
        <f>F14-F13</f>
        <v>0</v>
      </c>
      <c r="H14" s="2">
        <f t="shared" si="0"/>
        <v>0.4</v>
      </c>
      <c r="I14" s="2">
        <f>AVERAGE(2*B14*C14,2*E14*F14)</f>
        <v>0.39999999999999997</v>
      </c>
      <c r="J14" s="2">
        <f t="shared" ref="J14:J63" si="1">2*AVERAGE(B14,E14)*AVERAGE(C14,F14)</f>
        <v>0.48000000000000004</v>
      </c>
      <c r="K14" s="2">
        <f t="shared" ref="K14:K63" si="2">(I14-H14)/I14</f>
        <v>-1.3877787807814457E-16</v>
      </c>
      <c r="L14" s="2">
        <f t="shared" ref="L14:L63" si="3">(J14-H14)/J14</f>
        <v>0.16666666666666669</v>
      </c>
      <c r="M14" s="2">
        <f t="shared" ref="M14:M63" si="4">(J14-I14)/J14</f>
        <v>0.1666666666666668</v>
      </c>
    </row>
    <row r="15" spans="1:13" ht="15" customHeight="1" x14ac:dyDescent="0.15">
      <c r="A15" s="9">
        <f t="shared" ref="A15:A30" si="5">1+A14</f>
        <v>2</v>
      </c>
      <c r="B15" s="2">
        <f t="shared" ref="B15:B63" si="6">1-C15</f>
        <v>0.6</v>
      </c>
      <c r="C15" s="2">
        <f t="shared" ref="C15:C63" si="7">$E$5*C14+$D$5*F14</f>
        <v>0.4</v>
      </c>
      <c r="D15" s="2">
        <f t="shared" ref="D15:D63" si="8">C15-C14</f>
        <v>0</v>
      </c>
      <c r="E15" s="2">
        <f t="shared" ref="E15:E63" si="9">1-F15</f>
        <v>0.19999999999999996</v>
      </c>
      <c r="F15" s="2">
        <f t="shared" ref="F15:F63" si="10">$E$6*F14+$D$6*C14</f>
        <v>0.8</v>
      </c>
      <c r="G15" s="2">
        <f t="shared" ref="G15:G63" si="11">F15-F14</f>
        <v>0</v>
      </c>
      <c r="H15" s="2">
        <f t="shared" si="0"/>
        <v>0.4</v>
      </c>
      <c r="I15" s="2">
        <f t="shared" ref="I15:I63" si="12">AVERAGE(2*B15*C15,2*E15*F15)</f>
        <v>0.39999999999999997</v>
      </c>
      <c r="J15" s="2">
        <f t="shared" si="1"/>
        <v>0.48000000000000004</v>
      </c>
      <c r="K15" s="2">
        <f t="shared" si="2"/>
        <v>-1.3877787807814457E-16</v>
      </c>
      <c r="L15" s="2">
        <f t="shared" si="3"/>
        <v>0.16666666666666669</v>
      </c>
      <c r="M15" s="2">
        <f t="shared" si="4"/>
        <v>0.1666666666666668</v>
      </c>
    </row>
    <row r="16" spans="1:13" ht="15" customHeight="1" x14ac:dyDescent="0.15">
      <c r="A16" s="9">
        <f t="shared" si="5"/>
        <v>3</v>
      </c>
      <c r="B16" s="2">
        <f t="shared" si="6"/>
        <v>0.6</v>
      </c>
      <c r="C16" s="2">
        <f t="shared" si="7"/>
        <v>0.4</v>
      </c>
      <c r="D16" s="2">
        <f t="shared" si="8"/>
        <v>0</v>
      </c>
      <c r="E16" s="2">
        <f t="shared" si="9"/>
        <v>0.19999999999999996</v>
      </c>
      <c r="F16" s="2">
        <f t="shared" si="10"/>
        <v>0.8</v>
      </c>
      <c r="G16" s="2">
        <f t="shared" si="11"/>
        <v>0</v>
      </c>
      <c r="H16" s="2">
        <f t="shared" si="0"/>
        <v>0.4</v>
      </c>
      <c r="I16" s="2">
        <f t="shared" si="12"/>
        <v>0.39999999999999997</v>
      </c>
      <c r="J16" s="2">
        <f t="shared" si="1"/>
        <v>0.48000000000000004</v>
      </c>
      <c r="K16" s="2">
        <f t="shared" si="2"/>
        <v>-1.3877787807814457E-16</v>
      </c>
      <c r="L16" s="2">
        <f t="shared" si="3"/>
        <v>0.16666666666666669</v>
      </c>
      <c r="M16" s="2">
        <f t="shared" si="4"/>
        <v>0.1666666666666668</v>
      </c>
    </row>
    <row r="17" spans="1:13" ht="15" customHeight="1" x14ac:dyDescent="0.15">
      <c r="A17" s="9">
        <f t="shared" si="5"/>
        <v>4</v>
      </c>
      <c r="B17" s="2">
        <f t="shared" si="6"/>
        <v>0.6</v>
      </c>
      <c r="C17" s="2">
        <f t="shared" si="7"/>
        <v>0.4</v>
      </c>
      <c r="D17" s="2">
        <f t="shared" si="8"/>
        <v>0</v>
      </c>
      <c r="E17" s="2">
        <f t="shared" si="9"/>
        <v>0.19999999999999996</v>
      </c>
      <c r="F17" s="2">
        <f t="shared" si="10"/>
        <v>0.8</v>
      </c>
      <c r="G17" s="2">
        <f t="shared" si="11"/>
        <v>0</v>
      </c>
      <c r="H17" s="2">
        <f t="shared" si="0"/>
        <v>0.4</v>
      </c>
      <c r="I17" s="2">
        <f t="shared" si="12"/>
        <v>0.39999999999999997</v>
      </c>
      <c r="J17" s="2">
        <f t="shared" si="1"/>
        <v>0.48000000000000004</v>
      </c>
      <c r="K17" s="2">
        <f t="shared" si="2"/>
        <v>-1.3877787807814457E-16</v>
      </c>
      <c r="L17" s="2">
        <f t="shared" si="3"/>
        <v>0.16666666666666669</v>
      </c>
      <c r="M17" s="2">
        <f t="shared" si="4"/>
        <v>0.1666666666666668</v>
      </c>
    </row>
    <row r="18" spans="1:13" ht="15" customHeight="1" x14ac:dyDescent="0.15">
      <c r="A18" s="9">
        <f t="shared" si="5"/>
        <v>5</v>
      </c>
      <c r="B18" s="2">
        <f t="shared" si="6"/>
        <v>0.6</v>
      </c>
      <c r="C18" s="2">
        <f t="shared" si="7"/>
        <v>0.4</v>
      </c>
      <c r="D18" s="2">
        <f t="shared" si="8"/>
        <v>0</v>
      </c>
      <c r="E18" s="2">
        <f t="shared" si="9"/>
        <v>0.19999999999999996</v>
      </c>
      <c r="F18" s="2">
        <f t="shared" si="10"/>
        <v>0.8</v>
      </c>
      <c r="G18" s="2">
        <f t="shared" si="11"/>
        <v>0</v>
      </c>
      <c r="H18" s="2">
        <f t="shared" si="0"/>
        <v>0.4</v>
      </c>
      <c r="I18" s="2">
        <f t="shared" si="12"/>
        <v>0.39999999999999997</v>
      </c>
      <c r="J18" s="2">
        <f t="shared" si="1"/>
        <v>0.48000000000000004</v>
      </c>
      <c r="K18" s="2">
        <f t="shared" si="2"/>
        <v>-1.3877787807814457E-16</v>
      </c>
      <c r="L18" s="2">
        <f t="shared" si="3"/>
        <v>0.16666666666666669</v>
      </c>
      <c r="M18" s="2">
        <f t="shared" si="4"/>
        <v>0.1666666666666668</v>
      </c>
    </row>
    <row r="19" spans="1:13" ht="15" customHeight="1" x14ac:dyDescent="0.15">
      <c r="A19" s="9">
        <f t="shared" si="5"/>
        <v>6</v>
      </c>
      <c r="B19" s="2">
        <f t="shared" si="6"/>
        <v>0.6</v>
      </c>
      <c r="C19" s="2">
        <f t="shared" si="7"/>
        <v>0.4</v>
      </c>
      <c r="D19" s="2">
        <f t="shared" si="8"/>
        <v>0</v>
      </c>
      <c r="E19" s="2">
        <f t="shared" si="9"/>
        <v>0.19999999999999996</v>
      </c>
      <c r="F19" s="2">
        <f t="shared" si="10"/>
        <v>0.8</v>
      </c>
      <c r="G19" s="2">
        <f t="shared" si="11"/>
        <v>0</v>
      </c>
      <c r="H19" s="2">
        <f t="shared" si="0"/>
        <v>0.4</v>
      </c>
      <c r="I19" s="2">
        <f t="shared" si="12"/>
        <v>0.39999999999999997</v>
      </c>
      <c r="J19" s="2">
        <f t="shared" si="1"/>
        <v>0.48000000000000004</v>
      </c>
      <c r="K19" s="2">
        <f t="shared" si="2"/>
        <v>-1.3877787807814457E-16</v>
      </c>
      <c r="L19" s="2">
        <f t="shared" si="3"/>
        <v>0.16666666666666669</v>
      </c>
      <c r="M19" s="2">
        <f t="shared" si="4"/>
        <v>0.1666666666666668</v>
      </c>
    </row>
    <row r="20" spans="1:13" ht="15" customHeight="1" x14ac:dyDescent="0.15">
      <c r="A20" s="9">
        <f t="shared" si="5"/>
        <v>7</v>
      </c>
      <c r="B20" s="2">
        <f t="shared" si="6"/>
        <v>0.6</v>
      </c>
      <c r="C20" s="2">
        <f t="shared" si="7"/>
        <v>0.4</v>
      </c>
      <c r="D20" s="2">
        <f t="shared" si="8"/>
        <v>0</v>
      </c>
      <c r="E20" s="2">
        <f t="shared" si="9"/>
        <v>0.19999999999999996</v>
      </c>
      <c r="F20" s="2">
        <f t="shared" si="10"/>
        <v>0.8</v>
      </c>
      <c r="G20" s="2">
        <f t="shared" si="11"/>
        <v>0</v>
      </c>
      <c r="H20" s="2">
        <f t="shared" si="0"/>
        <v>0.4</v>
      </c>
      <c r="I20" s="2">
        <f t="shared" si="12"/>
        <v>0.39999999999999997</v>
      </c>
      <c r="J20" s="2">
        <f t="shared" si="1"/>
        <v>0.48000000000000004</v>
      </c>
      <c r="K20" s="2">
        <f t="shared" si="2"/>
        <v>-1.3877787807814457E-16</v>
      </c>
      <c r="L20" s="2">
        <f t="shared" si="3"/>
        <v>0.16666666666666669</v>
      </c>
      <c r="M20" s="2">
        <f t="shared" si="4"/>
        <v>0.1666666666666668</v>
      </c>
    </row>
    <row r="21" spans="1:13" ht="15" customHeight="1" x14ac:dyDescent="0.15">
      <c r="A21" s="9">
        <f t="shared" si="5"/>
        <v>8</v>
      </c>
      <c r="B21" s="2">
        <f t="shared" si="6"/>
        <v>0.6</v>
      </c>
      <c r="C21" s="2">
        <f t="shared" si="7"/>
        <v>0.4</v>
      </c>
      <c r="D21" s="2">
        <f t="shared" si="8"/>
        <v>0</v>
      </c>
      <c r="E21" s="2">
        <f t="shared" si="9"/>
        <v>0.19999999999999996</v>
      </c>
      <c r="F21" s="2">
        <f t="shared" si="10"/>
        <v>0.8</v>
      </c>
      <c r="G21" s="2">
        <f t="shared" si="11"/>
        <v>0</v>
      </c>
      <c r="H21" s="2">
        <f t="shared" si="0"/>
        <v>0.4</v>
      </c>
      <c r="I21" s="2">
        <f t="shared" si="12"/>
        <v>0.39999999999999997</v>
      </c>
      <c r="J21" s="2">
        <f t="shared" si="1"/>
        <v>0.48000000000000004</v>
      </c>
      <c r="K21" s="2">
        <f t="shared" si="2"/>
        <v>-1.3877787807814457E-16</v>
      </c>
      <c r="L21" s="2">
        <f t="shared" si="3"/>
        <v>0.16666666666666669</v>
      </c>
      <c r="M21" s="2">
        <f t="shared" si="4"/>
        <v>0.1666666666666668</v>
      </c>
    </row>
    <row r="22" spans="1:13" ht="15" customHeight="1" x14ac:dyDescent="0.15">
      <c r="A22" s="9">
        <f t="shared" si="5"/>
        <v>9</v>
      </c>
      <c r="B22" s="2">
        <f t="shared" si="6"/>
        <v>0.6</v>
      </c>
      <c r="C22" s="2">
        <f t="shared" si="7"/>
        <v>0.4</v>
      </c>
      <c r="D22" s="2">
        <f t="shared" si="8"/>
        <v>0</v>
      </c>
      <c r="E22" s="2">
        <f t="shared" si="9"/>
        <v>0.19999999999999996</v>
      </c>
      <c r="F22" s="2">
        <f t="shared" si="10"/>
        <v>0.8</v>
      </c>
      <c r="G22" s="2">
        <f t="shared" si="11"/>
        <v>0</v>
      </c>
      <c r="H22" s="2">
        <f t="shared" si="0"/>
        <v>0.4</v>
      </c>
      <c r="I22" s="2">
        <f t="shared" si="12"/>
        <v>0.39999999999999997</v>
      </c>
      <c r="J22" s="2">
        <f t="shared" si="1"/>
        <v>0.48000000000000004</v>
      </c>
      <c r="K22" s="2">
        <f t="shared" si="2"/>
        <v>-1.3877787807814457E-16</v>
      </c>
      <c r="L22" s="2">
        <f t="shared" si="3"/>
        <v>0.16666666666666669</v>
      </c>
      <c r="M22" s="2">
        <f t="shared" si="4"/>
        <v>0.1666666666666668</v>
      </c>
    </row>
    <row r="23" spans="1:13" ht="15" customHeight="1" x14ac:dyDescent="0.15">
      <c r="A23" s="9">
        <f t="shared" si="5"/>
        <v>10</v>
      </c>
      <c r="B23" s="2">
        <f t="shared" si="6"/>
        <v>0.6</v>
      </c>
      <c r="C23" s="2">
        <f t="shared" si="7"/>
        <v>0.4</v>
      </c>
      <c r="D23" s="2">
        <f t="shared" si="8"/>
        <v>0</v>
      </c>
      <c r="E23" s="2">
        <f t="shared" si="9"/>
        <v>0.19999999999999996</v>
      </c>
      <c r="F23" s="2">
        <f t="shared" si="10"/>
        <v>0.8</v>
      </c>
      <c r="G23" s="2">
        <f t="shared" si="11"/>
        <v>0</v>
      </c>
      <c r="H23" s="2">
        <f t="shared" si="0"/>
        <v>0.4</v>
      </c>
      <c r="I23" s="2">
        <f t="shared" si="12"/>
        <v>0.39999999999999997</v>
      </c>
      <c r="J23" s="2">
        <f t="shared" si="1"/>
        <v>0.48000000000000004</v>
      </c>
      <c r="K23" s="2">
        <f t="shared" si="2"/>
        <v>-1.3877787807814457E-16</v>
      </c>
      <c r="L23" s="2">
        <f t="shared" si="3"/>
        <v>0.16666666666666669</v>
      </c>
      <c r="M23" s="2">
        <f t="shared" si="4"/>
        <v>0.1666666666666668</v>
      </c>
    </row>
    <row r="24" spans="1:13" ht="15" customHeight="1" x14ac:dyDescent="0.15">
      <c r="A24" s="9">
        <f t="shared" si="5"/>
        <v>11</v>
      </c>
      <c r="B24" s="2">
        <f t="shared" si="6"/>
        <v>0.6</v>
      </c>
      <c r="C24" s="2">
        <f t="shared" si="7"/>
        <v>0.4</v>
      </c>
      <c r="D24" s="2">
        <f t="shared" si="8"/>
        <v>0</v>
      </c>
      <c r="E24" s="2">
        <f t="shared" si="9"/>
        <v>0.19999999999999996</v>
      </c>
      <c r="F24" s="2">
        <f t="shared" si="10"/>
        <v>0.8</v>
      </c>
      <c r="G24" s="2">
        <f t="shared" si="11"/>
        <v>0</v>
      </c>
      <c r="H24" s="2">
        <f t="shared" si="0"/>
        <v>0.4</v>
      </c>
      <c r="I24" s="2">
        <f t="shared" si="12"/>
        <v>0.39999999999999997</v>
      </c>
      <c r="J24" s="2">
        <f t="shared" si="1"/>
        <v>0.48000000000000004</v>
      </c>
      <c r="K24" s="2">
        <f t="shared" si="2"/>
        <v>-1.3877787807814457E-16</v>
      </c>
      <c r="L24" s="2">
        <f t="shared" si="3"/>
        <v>0.16666666666666669</v>
      </c>
      <c r="M24" s="2">
        <f t="shared" si="4"/>
        <v>0.1666666666666668</v>
      </c>
    </row>
    <row r="25" spans="1:13" ht="15" customHeight="1" x14ac:dyDescent="0.15">
      <c r="A25" s="9">
        <f t="shared" si="5"/>
        <v>12</v>
      </c>
      <c r="B25" s="2">
        <f t="shared" si="6"/>
        <v>0.6</v>
      </c>
      <c r="C25" s="2">
        <f t="shared" si="7"/>
        <v>0.4</v>
      </c>
      <c r="D25" s="2">
        <f t="shared" si="8"/>
        <v>0</v>
      </c>
      <c r="E25" s="2">
        <f t="shared" si="9"/>
        <v>0.19999999999999996</v>
      </c>
      <c r="F25" s="2">
        <f t="shared" si="10"/>
        <v>0.8</v>
      </c>
      <c r="G25" s="2">
        <f t="shared" si="11"/>
        <v>0</v>
      </c>
      <c r="H25" s="2">
        <f t="shared" si="0"/>
        <v>0.4</v>
      </c>
      <c r="I25" s="2">
        <f t="shared" si="12"/>
        <v>0.39999999999999997</v>
      </c>
      <c r="J25" s="2">
        <f t="shared" si="1"/>
        <v>0.48000000000000004</v>
      </c>
      <c r="K25" s="2">
        <f t="shared" si="2"/>
        <v>-1.3877787807814457E-16</v>
      </c>
      <c r="L25" s="2">
        <f t="shared" si="3"/>
        <v>0.16666666666666669</v>
      </c>
      <c r="M25" s="2">
        <f t="shared" si="4"/>
        <v>0.1666666666666668</v>
      </c>
    </row>
    <row r="26" spans="1:13" ht="15" customHeight="1" x14ac:dyDescent="0.15">
      <c r="A26" s="9">
        <f t="shared" si="5"/>
        <v>13</v>
      </c>
      <c r="B26" s="2">
        <f t="shared" si="6"/>
        <v>0.6</v>
      </c>
      <c r="C26" s="2">
        <f t="shared" si="7"/>
        <v>0.4</v>
      </c>
      <c r="D26" s="2">
        <f t="shared" si="8"/>
        <v>0</v>
      </c>
      <c r="E26" s="2">
        <f t="shared" si="9"/>
        <v>0.19999999999999996</v>
      </c>
      <c r="F26" s="2">
        <f t="shared" si="10"/>
        <v>0.8</v>
      </c>
      <c r="G26" s="2">
        <f t="shared" si="11"/>
        <v>0</v>
      </c>
      <c r="H26" s="2">
        <f t="shared" si="0"/>
        <v>0.4</v>
      </c>
      <c r="I26" s="2">
        <f t="shared" si="12"/>
        <v>0.39999999999999997</v>
      </c>
      <c r="J26" s="2">
        <f t="shared" si="1"/>
        <v>0.48000000000000004</v>
      </c>
      <c r="K26" s="2">
        <f t="shared" si="2"/>
        <v>-1.3877787807814457E-16</v>
      </c>
      <c r="L26" s="2">
        <f t="shared" si="3"/>
        <v>0.16666666666666669</v>
      </c>
      <c r="M26" s="2">
        <f t="shared" si="4"/>
        <v>0.1666666666666668</v>
      </c>
    </row>
    <row r="27" spans="1:13" ht="15" customHeight="1" x14ac:dyDescent="0.15">
      <c r="A27" s="9">
        <f t="shared" si="5"/>
        <v>14</v>
      </c>
      <c r="B27" s="2">
        <f t="shared" si="6"/>
        <v>0.6</v>
      </c>
      <c r="C27" s="2">
        <f t="shared" si="7"/>
        <v>0.4</v>
      </c>
      <c r="D27" s="2">
        <f t="shared" si="8"/>
        <v>0</v>
      </c>
      <c r="E27" s="2">
        <f t="shared" si="9"/>
        <v>0.19999999999999996</v>
      </c>
      <c r="F27" s="2">
        <f t="shared" si="10"/>
        <v>0.8</v>
      </c>
      <c r="G27" s="2">
        <f t="shared" si="11"/>
        <v>0</v>
      </c>
      <c r="H27" s="2">
        <f t="shared" si="0"/>
        <v>0.4</v>
      </c>
      <c r="I27" s="2">
        <f t="shared" si="12"/>
        <v>0.39999999999999997</v>
      </c>
      <c r="J27" s="2">
        <f t="shared" si="1"/>
        <v>0.48000000000000004</v>
      </c>
      <c r="K27" s="2">
        <f t="shared" si="2"/>
        <v>-1.3877787807814457E-16</v>
      </c>
      <c r="L27" s="2">
        <f t="shared" si="3"/>
        <v>0.16666666666666669</v>
      </c>
      <c r="M27" s="2">
        <f t="shared" si="4"/>
        <v>0.1666666666666668</v>
      </c>
    </row>
    <row r="28" spans="1:13" ht="15" customHeight="1" x14ac:dyDescent="0.15">
      <c r="A28" s="9">
        <f t="shared" si="5"/>
        <v>15</v>
      </c>
      <c r="B28" s="2">
        <f t="shared" si="6"/>
        <v>0.6</v>
      </c>
      <c r="C28" s="2">
        <f t="shared" si="7"/>
        <v>0.4</v>
      </c>
      <c r="D28" s="2">
        <f t="shared" si="8"/>
        <v>0</v>
      </c>
      <c r="E28" s="2">
        <f t="shared" si="9"/>
        <v>0.19999999999999996</v>
      </c>
      <c r="F28" s="2">
        <f t="shared" si="10"/>
        <v>0.8</v>
      </c>
      <c r="G28" s="2">
        <f t="shared" si="11"/>
        <v>0</v>
      </c>
      <c r="H28" s="2">
        <f t="shared" si="0"/>
        <v>0.4</v>
      </c>
      <c r="I28" s="2">
        <f t="shared" si="12"/>
        <v>0.39999999999999997</v>
      </c>
      <c r="J28" s="2">
        <f t="shared" si="1"/>
        <v>0.48000000000000004</v>
      </c>
      <c r="K28" s="2">
        <f t="shared" si="2"/>
        <v>-1.3877787807814457E-16</v>
      </c>
      <c r="L28" s="2">
        <f t="shared" si="3"/>
        <v>0.16666666666666669</v>
      </c>
      <c r="M28" s="2">
        <f t="shared" si="4"/>
        <v>0.1666666666666668</v>
      </c>
    </row>
    <row r="29" spans="1:13" ht="15" customHeight="1" x14ac:dyDescent="0.15">
      <c r="A29" s="9">
        <f t="shared" si="5"/>
        <v>16</v>
      </c>
      <c r="B29" s="2">
        <f t="shared" si="6"/>
        <v>0.6</v>
      </c>
      <c r="C29" s="2">
        <f t="shared" si="7"/>
        <v>0.4</v>
      </c>
      <c r="D29" s="2">
        <f t="shared" si="8"/>
        <v>0</v>
      </c>
      <c r="E29" s="2">
        <f t="shared" si="9"/>
        <v>0.19999999999999996</v>
      </c>
      <c r="F29" s="2">
        <f t="shared" si="10"/>
        <v>0.8</v>
      </c>
      <c r="G29" s="2">
        <f t="shared" si="11"/>
        <v>0</v>
      </c>
      <c r="H29" s="2">
        <f t="shared" si="0"/>
        <v>0.4</v>
      </c>
      <c r="I29" s="2">
        <f t="shared" si="12"/>
        <v>0.39999999999999997</v>
      </c>
      <c r="J29" s="2">
        <f t="shared" si="1"/>
        <v>0.48000000000000004</v>
      </c>
      <c r="K29" s="2">
        <f t="shared" si="2"/>
        <v>-1.3877787807814457E-16</v>
      </c>
      <c r="L29" s="2">
        <f t="shared" si="3"/>
        <v>0.16666666666666669</v>
      </c>
      <c r="M29" s="2">
        <f t="shared" si="4"/>
        <v>0.1666666666666668</v>
      </c>
    </row>
    <row r="30" spans="1:13" ht="15" customHeight="1" x14ac:dyDescent="0.15">
      <c r="A30" s="9">
        <f t="shared" si="5"/>
        <v>17</v>
      </c>
      <c r="B30" s="2">
        <f t="shared" si="6"/>
        <v>0.6</v>
      </c>
      <c r="C30" s="2">
        <f t="shared" si="7"/>
        <v>0.4</v>
      </c>
      <c r="D30" s="2">
        <f t="shared" si="8"/>
        <v>0</v>
      </c>
      <c r="E30" s="2">
        <f t="shared" si="9"/>
        <v>0.19999999999999996</v>
      </c>
      <c r="F30" s="2">
        <f t="shared" si="10"/>
        <v>0.8</v>
      </c>
      <c r="G30" s="2">
        <f t="shared" si="11"/>
        <v>0</v>
      </c>
      <c r="H30" s="2">
        <f t="shared" si="0"/>
        <v>0.4</v>
      </c>
      <c r="I30" s="2">
        <f t="shared" si="12"/>
        <v>0.39999999999999997</v>
      </c>
      <c r="J30" s="2">
        <f t="shared" si="1"/>
        <v>0.48000000000000004</v>
      </c>
      <c r="K30" s="2">
        <f t="shared" si="2"/>
        <v>-1.3877787807814457E-16</v>
      </c>
      <c r="L30" s="2">
        <f t="shared" si="3"/>
        <v>0.16666666666666669</v>
      </c>
      <c r="M30" s="2">
        <f t="shared" si="4"/>
        <v>0.1666666666666668</v>
      </c>
    </row>
    <row r="31" spans="1:13" ht="15" customHeight="1" x14ac:dyDescent="0.15">
      <c r="A31" s="9">
        <f t="shared" ref="A31:A63" si="13">1+A30</f>
        <v>18</v>
      </c>
      <c r="B31" s="2">
        <f t="shared" si="6"/>
        <v>0.6</v>
      </c>
      <c r="C31" s="2">
        <f t="shared" si="7"/>
        <v>0.4</v>
      </c>
      <c r="D31" s="2">
        <f t="shared" si="8"/>
        <v>0</v>
      </c>
      <c r="E31" s="2">
        <f t="shared" si="9"/>
        <v>0.19999999999999996</v>
      </c>
      <c r="F31" s="2">
        <f t="shared" si="10"/>
        <v>0.8</v>
      </c>
      <c r="G31" s="2">
        <f t="shared" si="11"/>
        <v>0</v>
      </c>
      <c r="H31" s="2">
        <f t="shared" si="0"/>
        <v>0.4</v>
      </c>
      <c r="I31" s="2">
        <f t="shared" si="12"/>
        <v>0.39999999999999997</v>
      </c>
      <c r="J31" s="2">
        <f t="shared" si="1"/>
        <v>0.48000000000000004</v>
      </c>
      <c r="K31" s="2">
        <f t="shared" si="2"/>
        <v>-1.3877787807814457E-16</v>
      </c>
      <c r="L31" s="2">
        <f t="shared" si="3"/>
        <v>0.16666666666666669</v>
      </c>
      <c r="M31" s="2">
        <f t="shared" si="4"/>
        <v>0.1666666666666668</v>
      </c>
    </row>
    <row r="32" spans="1:13" ht="15" customHeight="1" x14ac:dyDescent="0.15">
      <c r="A32" s="9">
        <f t="shared" si="13"/>
        <v>19</v>
      </c>
      <c r="B32" s="2">
        <f t="shared" si="6"/>
        <v>0.6</v>
      </c>
      <c r="C32" s="2">
        <f t="shared" si="7"/>
        <v>0.4</v>
      </c>
      <c r="D32" s="2">
        <f t="shared" si="8"/>
        <v>0</v>
      </c>
      <c r="E32" s="2">
        <f t="shared" si="9"/>
        <v>0.19999999999999996</v>
      </c>
      <c r="F32" s="2">
        <f t="shared" si="10"/>
        <v>0.8</v>
      </c>
      <c r="G32" s="2">
        <f t="shared" si="11"/>
        <v>0</v>
      </c>
      <c r="H32" s="2">
        <f t="shared" si="0"/>
        <v>0.4</v>
      </c>
      <c r="I32" s="2">
        <f t="shared" si="12"/>
        <v>0.39999999999999997</v>
      </c>
      <c r="J32" s="2">
        <f t="shared" si="1"/>
        <v>0.48000000000000004</v>
      </c>
      <c r="K32" s="2">
        <f t="shared" si="2"/>
        <v>-1.3877787807814457E-16</v>
      </c>
      <c r="L32" s="2">
        <f t="shared" si="3"/>
        <v>0.16666666666666669</v>
      </c>
      <c r="M32" s="2">
        <f t="shared" si="4"/>
        <v>0.1666666666666668</v>
      </c>
    </row>
    <row r="33" spans="1:13" ht="15" customHeight="1" x14ac:dyDescent="0.15">
      <c r="A33" s="9">
        <f t="shared" si="13"/>
        <v>20</v>
      </c>
      <c r="B33" s="2">
        <f t="shared" si="6"/>
        <v>0.6</v>
      </c>
      <c r="C33" s="2">
        <f t="shared" si="7"/>
        <v>0.4</v>
      </c>
      <c r="D33" s="2">
        <f t="shared" si="8"/>
        <v>0</v>
      </c>
      <c r="E33" s="2">
        <f t="shared" si="9"/>
        <v>0.19999999999999996</v>
      </c>
      <c r="F33" s="2">
        <f t="shared" si="10"/>
        <v>0.8</v>
      </c>
      <c r="G33" s="2">
        <f t="shared" si="11"/>
        <v>0</v>
      </c>
      <c r="H33" s="2">
        <f t="shared" si="0"/>
        <v>0.4</v>
      </c>
      <c r="I33" s="2">
        <f t="shared" si="12"/>
        <v>0.39999999999999997</v>
      </c>
      <c r="J33" s="2">
        <f t="shared" si="1"/>
        <v>0.48000000000000004</v>
      </c>
      <c r="K33" s="2">
        <f t="shared" si="2"/>
        <v>-1.3877787807814457E-16</v>
      </c>
      <c r="L33" s="2">
        <f t="shared" si="3"/>
        <v>0.16666666666666669</v>
      </c>
      <c r="M33" s="2">
        <f t="shared" si="4"/>
        <v>0.1666666666666668</v>
      </c>
    </row>
    <row r="34" spans="1:13" ht="15" customHeight="1" x14ac:dyDescent="0.15">
      <c r="A34" s="9">
        <f t="shared" si="13"/>
        <v>21</v>
      </c>
      <c r="B34" s="2">
        <f t="shared" si="6"/>
        <v>0.6</v>
      </c>
      <c r="C34" s="2">
        <f t="shared" si="7"/>
        <v>0.4</v>
      </c>
      <c r="D34" s="2">
        <f t="shared" si="8"/>
        <v>0</v>
      </c>
      <c r="E34" s="2">
        <f t="shared" si="9"/>
        <v>0.19999999999999996</v>
      </c>
      <c r="F34" s="2">
        <f t="shared" si="10"/>
        <v>0.8</v>
      </c>
      <c r="G34" s="2">
        <f t="shared" si="11"/>
        <v>0</v>
      </c>
      <c r="H34" s="2">
        <f t="shared" si="0"/>
        <v>0.4</v>
      </c>
      <c r="I34" s="2">
        <f t="shared" si="12"/>
        <v>0.39999999999999997</v>
      </c>
      <c r="J34" s="2">
        <f t="shared" si="1"/>
        <v>0.48000000000000004</v>
      </c>
      <c r="K34" s="2">
        <f t="shared" si="2"/>
        <v>-1.3877787807814457E-16</v>
      </c>
      <c r="L34" s="2">
        <f t="shared" si="3"/>
        <v>0.16666666666666669</v>
      </c>
      <c r="M34" s="2">
        <f t="shared" si="4"/>
        <v>0.1666666666666668</v>
      </c>
    </row>
    <row r="35" spans="1:13" ht="15" customHeight="1" x14ac:dyDescent="0.15">
      <c r="A35" s="9">
        <f t="shared" si="13"/>
        <v>22</v>
      </c>
      <c r="B35" s="2">
        <f t="shared" si="6"/>
        <v>0.6</v>
      </c>
      <c r="C35" s="2">
        <f t="shared" si="7"/>
        <v>0.4</v>
      </c>
      <c r="D35" s="2">
        <f t="shared" si="8"/>
        <v>0</v>
      </c>
      <c r="E35" s="2">
        <f t="shared" si="9"/>
        <v>0.19999999999999996</v>
      </c>
      <c r="F35" s="2">
        <f t="shared" si="10"/>
        <v>0.8</v>
      </c>
      <c r="G35" s="2">
        <f t="shared" si="11"/>
        <v>0</v>
      </c>
      <c r="H35" s="2">
        <f t="shared" si="0"/>
        <v>0.4</v>
      </c>
      <c r="I35" s="2">
        <f t="shared" si="12"/>
        <v>0.39999999999999997</v>
      </c>
      <c r="J35" s="2">
        <f t="shared" si="1"/>
        <v>0.48000000000000004</v>
      </c>
      <c r="K35" s="2">
        <f t="shared" si="2"/>
        <v>-1.3877787807814457E-16</v>
      </c>
      <c r="L35" s="2">
        <f t="shared" si="3"/>
        <v>0.16666666666666669</v>
      </c>
      <c r="M35" s="2">
        <f t="shared" si="4"/>
        <v>0.1666666666666668</v>
      </c>
    </row>
    <row r="36" spans="1:13" ht="15" customHeight="1" x14ac:dyDescent="0.15">
      <c r="A36" s="9">
        <f t="shared" si="13"/>
        <v>23</v>
      </c>
      <c r="B36" s="2">
        <f t="shared" si="6"/>
        <v>0.6</v>
      </c>
      <c r="C36" s="2">
        <f t="shared" si="7"/>
        <v>0.4</v>
      </c>
      <c r="D36" s="2">
        <f t="shared" si="8"/>
        <v>0</v>
      </c>
      <c r="E36" s="2">
        <f t="shared" si="9"/>
        <v>0.19999999999999996</v>
      </c>
      <c r="F36" s="2">
        <f t="shared" si="10"/>
        <v>0.8</v>
      </c>
      <c r="G36" s="2">
        <f t="shared" si="11"/>
        <v>0</v>
      </c>
      <c r="H36" s="2">
        <f t="shared" si="0"/>
        <v>0.4</v>
      </c>
      <c r="I36" s="2">
        <f t="shared" si="12"/>
        <v>0.39999999999999997</v>
      </c>
      <c r="J36" s="2">
        <f t="shared" si="1"/>
        <v>0.48000000000000004</v>
      </c>
      <c r="K36" s="2">
        <f t="shared" si="2"/>
        <v>-1.3877787807814457E-16</v>
      </c>
      <c r="L36" s="2">
        <f t="shared" si="3"/>
        <v>0.16666666666666669</v>
      </c>
      <c r="M36" s="2">
        <f t="shared" si="4"/>
        <v>0.1666666666666668</v>
      </c>
    </row>
    <row r="37" spans="1:13" ht="15" customHeight="1" x14ac:dyDescent="0.15">
      <c r="A37" s="9">
        <f t="shared" si="13"/>
        <v>24</v>
      </c>
      <c r="B37" s="2">
        <f t="shared" si="6"/>
        <v>0.6</v>
      </c>
      <c r="C37" s="2">
        <f t="shared" si="7"/>
        <v>0.4</v>
      </c>
      <c r="D37" s="2">
        <f t="shared" si="8"/>
        <v>0</v>
      </c>
      <c r="E37" s="2">
        <f t="shared" si="9"/>
        <v>0.19999999999999996</v>
      </c>
      <c r="F37" s="2">
        <f t="shared" si="10"/>
        <v>0.8</v>
      </c>
      <c r="G37" s="2">
        <f t="shared" si="11"/>
        <v>0</v>
      </c>
      <c r="H37" s="2">
        <f t="shared" si="0"/>
        <v>0.4</v>
      </c>
      <c r="I37" s="2">
        <f t="shared" si="12"/>
        <v>0.39999999999999997</v>
      </c>
      <c r="J37" s="2">
        <f t="shared" si="1"/>
        <v>0.48000000000000004</v>
      </c>
      <c r="K37" s="2">
        <f t="shared" si="2"/>
        <v>-1.3877787807814457E-16</v>
      </c>
      <c r="L37" s="2">
        <f t="shared" si="3"/>
        <v>0.16666666666666669</v>
      </c>
      <c r="M37" s="2">
        <f t="shared" si="4"/>
        <v>0.1666666666666668</v>
      </c>
    </row>
    <row r="38" spans="1:13" ht="15" customHeight="1" x14ac:dyDescent="0.15">
      <c r="A38" s="9">
        <f t="shared" si="13"/>
        <v>25</v>
      </c>
      <c r="B38" s="2">
        <f t="shared" si="6"/>
        <v>0.6</v>
      </c>
      <c r="C38" s="2">
        <f t="shared" si="7"/>
        <v>0.4</v>
      </c>
      <c r="D38" s="2">
        <f t="shared" si="8"/>
        <v>0</v>
      </c>
      <c r="E38" s="2">
        <f t="shared" si="9"/>
        <v>0.19999999999999996</v>
      </c>
      <c r="F38" s="2">
        <f t="shared" si="10"/>
        <v>0.8</v>
      </c>
      <c r="G38" s="2">
        <f t="shared" si="11"/>
        <v>0</v>
      </c>
      <c r="H38" s="2">
        <f t="shared" si="0"/>
        <v>0.4</v>
      </c>
      <c r="I38" s="2">
        <f t="shared" si="12"/>
        <v>0.39999999999999997</v>
      </c>
      <c r="J38" s="2">
        <f t="shared" si="1"/>
        <v>0.48000000000000004</v>
      </c>
      <c r="K38" s="2">
        <f t="shared" si="2"/>
        <v>-1.3877787807814457E-16</v>
      </c>
      <c r="L38" s="2">
        <f t="shared" si="3"/>
        <v>0.16666666666666669</v>
      </c>
      <c r="M38" s="2">
        <f t="shared" si="4"/>
        <v>0.1666666666666668</v>
      </c>
    </row>
    <row r="39" spans="1:13" ht="15" customHeight="1" x14ac:dyDescent="0.15">
      <c r="A39" s="9">
        <f t="shared" si="13"/>
        <v>26</v>
      </c>
      <c r="B39" s="2">
        <f t="shared" si="6"/>
        <v>0.6</v>
      </c>
      <c r="C39" s="2">
        <f t="shared" si="7"/>
        <v>0.4</v>
      </c>
      <c r="D39" s="2">
        <f t="shared" si="8"/>
        <v>0</v>
      </c>
      <c r="E39" s="2">
        <f t="shared" si="9"/>
        <v>0.19999999999999996</v>
      </c>
      <c r="F39" s="2">
        <f t="shared" si="10"/>
        <v>0.8</v>
      </c>
      <c r="G39" s="2">
        <f t="shared" si="11"/>
        <v>0</v>
      </c>
      <c r="H39" s="2">
        <f t="shared" si="0"/>
        <v>0.4</v>
      </c>
      <c r="I39" s="2">
        <f t="shared" si="12"/>
        <v>0.39999999999999997</v>
      </c>
      <c r="J39" s="2">
        <f t="shared" si="1"/>
        <v>0.48000000000000004</v>
      </c>
      <c r="K39" s="2">
        <f t="shared" si="2"/>
        <v>-1.3877787807814457E-16</v>
      </c>
      <c r="L39" s="2">
        <f t="shared" si="3"/>
        <v>0.16666666666666669</v>
      </c>
      <c r="M39" s="2">
        <f t="shared" si="4"/>
        <v>0.1666666666666668</v>
      </c>
    </row>
    <row r="40" spans="1:13" ht="15" customHeight="1" x14ac:dyDescent="0.15">
      <c r="A40" s="9">
        <f t="shared" si="13"/>
        <v>27</v>
      </c>
      <c r="B40" s="2">
        <f t="shared" si="6"/>
        <v>0.6</v>
      </c>
      <c r="C40" s="2">
        <f t="shared" si="7"/>
        <v>0.4</v>
      </c>
      <c r="D40" s="2">
        <f t="shared" si="8"/>
        <v>0</v>
      </c>
      <c r="E40" s="2">
        <f t="shared" si="9"/>
        <v>0.19999999999999996</v>
      </c>
      <c r="F40" s="2">
        <f t="shared" si="10"/>
        <v>0.8</v>
      </c>
      <c r="G40" s="2">
        <f t="shared" si="11"/>
        <v>0</v>
      </c>
      <c r="H40" s="2">
        <f t="shared" si="0"/>
        <v>0.4</v>
      </c>
      <c r="I40" s="2">
        <f t="shared" si="12"/>
        <v>0.39999999999999997</v>
      </c>
      <c r="J40" s="2">
        <f t="shared" si="1"/>
        <v>0.48000000000000004</v>
      </c>
      <c r="K40" s="2">
        <f t="shared" si="2"/>
        <v>-1.3877787807814457E-16</v>
      </c>
      <c r="L40" s="2">
        <f t="shared" si="3"/>
        <v>0.16666666666666669</v>
      </c>
      <c r="M40" s="2">
        <f t="shared" si="4"/>
        <v>0.1666666666666668</v>
      </c>
    </row>
    <row r="41" spans="1:13" ht="15" customHeight="1" x14ac:dyDescent="0.15">
      <c r="A41" s="9">
        <f t="shared" si="13"/>
        <v>28</v>
      </c>
      <c r="B41" s="2">
        <f t="shared" si="6"/>
        <v>0.6</v>
      </c>
      <c r="C41" s="2">
        <f t="shared" si="7"/>
        <v>0.4</v>
      </c>
      <c r="D41" s="2">
        <f t="shared" si="8"/>
        <v>0</v>
      </c>
      <c r="E41" s="2">
        <f t="shared" si="9"/>
        <v>0.19999999999999996</v>
      </c>
      <c r="F41" s="2">
        <f t="shared" si="10"/>
        <v>0.8</v>
      </c>
      <c r="G41" s="2">
        <f t="shared" si="11"/>
        <v>0</v>
      </c>
      <c r="H41" s="2">
        <f t="shared" si="0"/>
        <v>0.4</v>
      </c>
      <c r="I41" s="2">
        <f t="shared" si="12"/>
        <v>0.39999999999999997</v>
      </c>
      <c r="J41" s="2">
        <f t="shared" si="1"/>
        <v>0.48000000000000004</v>
      </c>
      <c r="K41" s="2">
        <f t="shared" si="2"/>
        <v>-1.3877787807814457E-16</v>
      </c>
      <c r="L41" s="2">
        <f t="shared" si="3"/>
        <v>0.16666666666666669</v>
      </c>
      <c r="M41" s="2">
        <f t="shared" si="4"/>
        <v>0.1666666666666668</v>
      </c>
    </row>
    <row r="42" spans="1:13" ht="15" customHeight="1" x14ac:dyDescent="0.15">
      <c r="A42" s="9">
        <f t="shared" si="13"/>
        <v>29</v>
      </c>
      <c r="B42" s="2">
        <f t="shared" si="6"/>
        <v>0.6</v>
      </c>
      <c r="C42" s="2">
        <f t="shared" si="7"/>
        <v>0.4</v>
      </c>
      <c r="D42" s="2">
        <f t="shared" si="8"/>
        <v>0</v>
      </c>
      <c r="E42" s="2">
        <f t="shared" si="9"/>
        <v>0.19999999999999996</v>
      </c>
      <c r="F42" s="2">
        <f t="shared" si="10"/>
        <v>0.8</v>
      </c>
      <c r="G42" s="2">
        <f t="shared" si="11"/>
        <v>0</v>
      </c>
      <c r="H42" s="2">
        <f t="shared" si="0"/>
        <v>0.4</v>
      </c>
      <c r="I42" s="2">
        <f t="shared" si="12"/>
        <v>0.39999999999999997</v>
      </c>
      <c r="J42" s="2">
        <f t="shared" si="1"/>
        <v>0.48000000000000004</v>
      </c>
      <c r="K42" s="2">
        <f t="shared" si="2"/>
        <v>-1.3877787807814457E-16</v>
      </c>
      <c r="L42" s="2">
        <f t="shared" si="3"/>
        <v>0.16666666666666669</v>
      </c>
      <c r="M42" s="2">
        <f t="shared" si="4"/>
        <v>0.1666666666666668</v>
      </c>
    </row>
    <row r="43" spans="1:13" ht="15" customHeight="1" x14ac:dyDescent="0.15">
      <c r="A43" s="9">
        <f t="shared" si="13"/>
        <v>30</v>
      </c>
      <c r="B43" s="2">
        <f t="shared" si="6"/>
        <v>0.6</v>
      </c>
      <c r="C43" s="2">
        <f t="shared" si="7"/>
        <v>0.4</v>
      </c>
      <c r="D43" s="2">
        <f t="shared" si="8"/>
        <v>0</v>
      </c>
      <c r="E43" s="2">
        <f t="shared" si="9"/>
        <v>0.19999999999999996</v>
      </c>
      <c r="F43" s="2">
        <f t="shared" si="10"/>
        <v>0.8</v>
      </c>
      <c r="G43" s="2">
        <f t="shared" si="11"/>
        <v>0</v>
      </c>
      <c r="H43" s="2">
        <f t="shared" si="0"/>
        <v>0.4</v>
      </c>
      <c r="I43" s="2">
        <f t="shared" si="12"/>
        <v>0.39999999999999997</v>
      </c>
      <c r="J43" s="2">
        <f t="shared" si="1"/>
        <v>0.48000000000000004</v>
      </c>
      <c r="K43" s="2">
        <f t="shared" si="2"/>
        <v>-1.3877787807814457E-16</v>
      </c>
      <c r="L43" s="2">
        <f t="shared" si="3"/>
        <v>0.16666666666666669</v>
      </c>
      <c r="M43" s="2">
        <f t="shared" si="4"/>
        <v>0.1666666666666668</v>
      </c>
    </row>
    <row r="44" spans="1:13" ht="15" customHeight="1" x14ac:dyDescent="0.15">
      <c r="A44" s="9">
        <f t="shared" si="13"/>
        <v>31</v>
      </c>
      <c r="B44" s="2">
        <f t="shared" si="6"/>
        <v>0.6</v>
      </c>
      <c r="C44" s="2">
        <f t="shared" si="7"/>
        <v>0.4</v>
      </c>
      <c r="D44" s="2">
        <f t="shared" si="8"/>
        <v>0</v>
      </c>
      <c r="E44" s="2">
        <f t="shared" si="9"/>
        <v>0.19999999999999996</v>
      </c>
      <c r="F44" s="2">
        <f t="shared" si="10"/>
        <v>0.8</v>
      </c>
      <c r="G44" s="2">
        <f t="shared" si="11"/>
        <v>0</v>
      </c>
      <c r="H44" s="2">
        <f t="shared" si="0"/>
        <v>0.4</v>
      </c>
      <c r="I44" s="2">
        <f t="shared" si="12"/>
        <v>0.39999999999999997</v>
      </c>
      <c r="J44" s="2">
        <f t="shared" si="1"/>
        <v>0.48000000000000004</v>
      </c>
      <c r="K44" s="2">
        <f t="shared" si="2"/>
        <v>-1.3877787807814457E-16</v>
      </c>
      <c r="L44" s="2">
        <f t="shared" si="3"/>
        <v>0.16666666666666669</v>
      </c>
      <c r="M44" s="2">
        <f t="shared" si="4"/>
        <v>0.1666666666666668</v>
      </c>
    </row>
    <row r="45" spans="1:13" ht="15" customHeight="1" x14ac:dyDescent="0.15">
      <c r="A45" s="9">
        <f t="shared" si="13"/>
        <v>32</v>
      </c>
      <c r="B45" s="2">
        <f t="shared" si="6"/>
        <v>0.6</v>
      </c>
      <c r="C45" s="2">
        <f t="shared" si="7"/>
        <v>0.4</v>
      </c>
      <c r="D45" s="2">
        <f t="shared" si="8"/>
        <v>0</v>
      </c>
      <c r="E45" s="2">
        <f t="shared" si="9"/>
        <v>0.19999999999999996</v>
      </c>
      <c r="F45" s="2">
        <f t="shared" si="10"/>
        <v>0.8</v>
      </c>
      <c r="G45" s="2">
        <f t="shared" si="11"/>
        <v>0</v>
      </c>
      <c r="H45" s="2">
        <f t="shared" ref="H45:H63" si="14">AVERAGE($G$5:$G$6)</f>
        <v>0.4</v>
      </c>
      <c r="I45" s="2">
        <f t="shared" si="12"/>
        <v>0.39999999999999997</v>
      </c>
      <c r="J45" s="2">
        <f t="shared" si="1"/>
        <v>0.48000000000000004</v>
      </c>
      <c r="K45" s="2">
        <f t="shared" si="2"/>
        <v>-1.3877787807814457E-16</v>
      </c>
      <c r="L45" s="2">
        <f t="shared" si="3"/>
        <v>0.16666666666666669</v>
      </c>
      <c r="M45" s="2">
        <f t="shared" si="4"/>
        <v>0.1666666666666668</v>
      </c>
    </row>
    <row r="46" spans="1:13" ht="15" customHeight="1" x14ac:dyDescent="0.15">
      <c r="A46" s="9">
        <f t="shared" si="13"/>
        <v>33</v>
      </c>
      <c r="B46" s="2">
        <f t="shared" si="6"/>
        <v>0.6</v>
      </c>
      <c r="C46" s="2">
        <f t="shared" si="7"/>
        <v>0.4</v>
      </c>
      <c r="D46" s="2">
        <f t="shared" si="8"/>
        <v>0</v>
      </c>
      <c r="E46" s="2">
        <f t="shared" si="9"/>
        <v>0.19999999999999996</v>
      </c>
      <c r="F46" s="2">
        <f t="shared" si="10"/>
        <v>0.8</v>
      </c>
      <c r="G46" s="2">
        <f t="shared" si="11"/>
        <v>0</v>
      </c>
      <c r="H46" s="2">
        <f t="shared" si="14"/>
        <v>0.4</v>
      </c>
      <c r="I46" s="2">
        <f t="shared" si="12"/>
        <v>0.39999999999999997</v>
      </c>
      <c r="J46" s="2">
        <f t="shared" si="1"/>
        <v>0.48000000000000004</v>
      </c>
      <c r="K46" s="2">
        <f t="shared" si="2"/>
        <v>-1.3877787807814457E-16</v>
      </c>
      <c r="L46" s="2">
        <f t="shared" si="3"/>
        <v>0.16666666666666669</v>
      </c>
      <c r="M46" s="2">
        <f t="shared" si="4"/>
        <v>0.1666666666666668</v>
      </c>
    </row>
    <row r="47" spans="1:13" ht="15" customHeight="1" x14ac:dyDescent="0.15">
      <c r="A47" s="9">
        <f t="shared" si="13"/>
        <v>34</v>
      </c>
      <c r="B47" s="2">
        <f t="shared" si="6"/>
        <v>0.6</v>
      </c>
      <c r="C47" s="2">
        <f t="shared" si="7"/>
        <v>0.4</v>
      </c>
      <c r="D47" s="2">
        <f t="shared" si="8"/>
        <v>0</v>
      </c>
      <c r="E47" s="2">
        <f t="shared" si="9"/>
        <v>0.19999999999999996</v>
      </c>
      <c r="F47" s="2">
        <f t="shared" si="10"/>
        <v>0.8</v>
      </c>
      <c r="G47" s="2">
        <f t="shared" si="11"/>
        <v>0</v>
      </c>
      <c r="H47" s="2">
        <f t="shared" si="14"/>
        <v>0.4</v>
      </c>
      <c r="I47" s="2">
        <f t="shared" si="12"/>
        <v>0.39999999999999997</v>
      </c>
      <c r="J47" s="2">
        <f t="shared" si="1"/>
        <v>0.48000000000000004</v>
      </c>
      <c r="K47" s="2">
        <f t="shared" si="2"/>
        <v>-1.3877787807814457E-16</v>
      </c>
      <c r="L47" s="2">
        <f t="shared" si="3"/>
        <v>0.16666666666666669</v>
      </c>
      <c r="M47" s="2">
        <f t="shared" si="4"/>
        <v>0.1666666666666668</v>
      </c>
    </row>
    <row r="48" spans="1:13" ht="15" customHeight="1" x14ac:dyDescent="0.15">
      <c r="A48" s="9">
        <f t="shared" si="13"/>
        <v>35</v>
      </c>
      <c r="B48" s="2">
        <f t="shared" si="6"/>
        <v>0.6</v>
      </c>
      <c r="C48" s="2">
        <f t="shared" si="7"/>
        <v>0.4</v>
      </c>
      <c r="D48" s="2">
        <f t="shared" si="8"/>
        <v>0</v>
      </c>
      <c r="E48" s="2">
        <f t="shared" si="9"/>
        <v>0.19999999999999996</v>
      </c>
      <c r="F48" s="2">
        <f t="shared" si="10"/>
        <v>0.8</v>
      </c>
      <c r="G48" s="2">
        <f t="shared" si="11"/>
        <v>0</v>
      </c>
      <c r="H48" s="2">
        <f t="shared" si="14"/>
        <v>0.4</v>
      </c>
      <c r="I48" s="2">
        <f t="shared" si="12"/>
        <v>0.39999999999999997</v>
      </c>
      <c r="J48" s="2">
        <f t="shared" si="1"/>
        <v>0.48000000000000004</v>
      </c>
      <c r="K48" s="2">
        <f t="shared" si="2"/>
        <v>-1.3877787807814457E-16</v>
      </c>
      <c r="L48" s="2">
        <f t="shared" si="3"/>
        <v>0.16666666666666669</v>
      </c>
      <c r="M48" s="2">
        <f t="shared" si="4"/>
        <v>0.1666666666666668</v>
      </c>
    </row>
    <row r="49" spans="1:13" ht="15" customHeight="1" x14ac:dyDescent="0.15">
      <c r="A49" s="9">
        <f t="shared" si="13"/>
        <v>36</v>
      </c>
      <c r="B49" s="2">
        <f t="shared" si="6"/>
        <v>0.6</v>
      </c>
      <c r="C49" s="2">
        <f t="shared" si="7"/>
        <v>0.4</v>
      </c>
      <c r="D49" s="2">
        <f t="shared" si="8"/>
        <v>0</v>
      </c>
      <c r="E49" s="2">
        <f t="shared" si="9"/>
        <v>0.19999999999999996</v>
      </c>
      <c r="F49" s="2">
        <f t="shared" si="10"/>
        <v>0.8</v>
      </c>
      <c r="G49" s="2">
        <f t="shared" si="11"/>
        <v>0</v>
      </c>
      <c r="H49" s="2">
        <f t="shared" si="14"/>
        <v>0.4</v>
      </c>
      <c r="I49" s="2">
        <f t="shared" si="12"/>
        <v>0.39999999999999997</v>
      </c>
      <c r="J49" s="2">
        <f t="shared" si="1"/>
        <v>0.48000000000000004</v>
      </c>
      <c r="K49" s="2">
        <f t="shared" si="2"/>
        <v>-1.3877787807814457E-16</v>
      </c>
      <c r="L49" s="2">
        <f t="shared" si="3"/>
        <v>0.16666666666666669</v>
      </c>
      <c r="M49" s="2">
        <f t="shared" si="4"/>
        <v>0.1666666666666668</v>
      </c>
    </row>
    <row r="50" spans="1:13" ht="15" customHeight="1" x14ac:dyDescent="0.15">
      <c r="A50" s="9">
        <f t="shared" si="13"/>
        <v>37</v>
      </c>
      <c r="B50" s="2">
        <f t="shared" si="6"/>
        <v>0.6</v>
      </c>
      <c r="C50" s="2">
        <f t="shared" si="7"/>
        <v>0.4</v>
      </c>
      <c r="D50" s="2">
        <f t="shared" si="8"/>
        <v>0</v>
      </c>
      <c r="E50" s="2">
        <f t="shared" si="9"/>
        <v>0.19999999999999996</v>
      </c>
      <c r="F50" s="2">
        <f t="shared" si="10"/>
        <v>0.8</v>
      </c>
      <c r="G50" s="2">
        <f t="shared" si="11"/>
        <v>0</v>
      </c>
      <c r="H50" s="2">
        <f t="shared" si="14"/>
        <v>0.4</v>
      </c>
      <c r="I50" s="2">
        <f t="shared" si="12"/>
        <v>0.39999999999999997</v>
      </c>
      <c r="J50" s="2">
        <f t="shared" si="1"/>
        <v>0.48000000000000004</v>
      </c>
      <c r="K50" s="2">
        <f t="shared" si="2"/>
        <v>-1.3877787807814457E-16</v>
      </c>
      <c r="L50" s="2">
        <f t="shared" si="3"/>
        <v>0.16666666666666669</v>
      </c>
      <c r="M50" s="2">
        <f t="shared" si="4"/>
        <v>0.1666666666666668</v>
      </c>
    </row>
    <row r="51" spans="1:13" ht="15" customHeight="1" x14ac:dyDescent="0.15">
      <c r="A51" s="9">
        <f t="shared" si="13"/>
        <v>38</v>
      </c>
      <c r="B51" s="2">
        <f t="shared" si="6"/>
        <v>0.6</v>
      </c>
      <c r="C51" s="2">
        <f t="shared" si="7"/>
        <v>0.4</v>
      </c>
      <c r="D51" s="2">
        <f t="shared" si="8"/>
        <v>0</v>
      </c>
      <c r="E51" s="2">
        <f t="shared" si="9"/>
        <v>0.19999999999999996</v>
      </c>
      <c r="F51" s="2">
        <f t="shared" si="10"/>
        <v>0.8</v>
      </c>
      <c r="G51" s="2">
        <f t="shared" si="11"/>
        <v>0</v>
      </c>
      <c r="H51" s="2">
        <f t="shared" si="14"/>
        <v>0.4</v>
      </c>
      <c r="I51" s="2">
        <f t="shared" si="12"/>
        <v>0.39999999999999997</v>
      </c>
      <c r="J51" s="2">
        <f t="shared" si="1"/>
        <v>0.48000000000000004</v>
      </c>
      <c r="K51" s="2">
        <f t="shared" si="2"/>
        <v>-1.3877787807814457E-16</v>
      </c>
      <c r="L51" s="2">
        <f t="shared" si="3"/>
        <v>0.16666666666666669</v>
      </c>
      <c r="M51" s="2">
        <f t="shared" si="4"/>
        <v>0.1666666666666668</v>
      </c>
    </row>
    <row r="52" spans="1:13" ht="15" customHeight="1" x14ac:dyDescent="0.15">
      <c r="A52" s="9">
        <f t="shared" si="13"/>
        <v>39</v>
      </c>
      <c r="B52" s="2">
        <f t="shared" si="6"/>
        <v>0.6</v>
      </c>
      <c r="C52" s="2">
        <f t="shared" si="7"/>
        <v>0.4</v>
      </c>
      <c r="D52" s="2">
        <f t="shared" si="8"/>
        <v>0</v>
      </c>
      <c r="E52" s="2">
        <f t="shared" si="9"/>
        <v>0.19999999999999996</v>
      </c>
      <c r="F52" s="2">
        <f t="shared" si="10"/>
        <v>0.8</v>
      </c>
      <c r="G52" s="2">
        <f t="shared" si="11"/>
        <v>0</v>
      </c>
      <c r="H52" s="2">
        <f t="shared" si="14"/>
        <v>0.4</v>
      </c>
      <c r="I52" s="2">
        <f t="shared" si="12"/>
        <v>0.39999999999999997</v>
      </c>
      <c r="J52" s="2">
        <f t="shared" si="1"/>
        <v>0.48000000000000004</v>
      </c>
      <c r="K52" s="2">
        <f t="shared" si="2"/>
        <v>-1.3877787807814457E-16</v>
      </c>
      <c r="L52" s="2">
        <f t="shared" si="3"/>
        <v>0.16666666666666669</v>
      </c>
      <c r="M52" s="2">
        <f t="shared" si="4"/>
        <v>0.1666666666666668</v>
      </c>
    </row>
    <row r="53" spans="1:13" ht="15" customHeight="1" x14ac:dyDescent="0.15">
      <c r="A53" s="9">
        <f t="shared" si="13"/>
        <v>40</v>
      </c>
      <c r="B53" s="2">
        <f t="shared" si="6"/>
        <v>0.6</v>
      </c>
      <c r="C53" s="2">
        <f t="shared" si="7"/>
        <v>0.4</v>
      </c>
      <c r="D53" s="2">
        <f t="shared" si="8"/>
        <v>0</v>
      </c>
      <c r="E53" s="2">
        <f t="shared" si="9"/>
        <v>0.19999999999999996</v>
      </c>
      <c r="F53" s="2">
        <f t="shared" si="10"/>
        <v>0.8</v>
      </c>
      <c r="G53" s="2">
        <f t="shared" si="11"/>
        <v>0</v>
      </c>
      <c r="H53" s="2">
        <f t="shared" si="14"/>
        <v>0.4</v>
      </c>
      <c r="I53" s="2">
        <f t="shared" si="12"/>
        <v>0.39999999999999997</v>
      </c>
      <c r="J53" s="2">
        <f t="shared" si="1"/>
        <v>0.48000000000000004</v>
      </c>
      <c r="K53" s="2">
        <f t="shared" si="2"/>
        <v>-1.3877787807814457E-16</v>
      </c>
      <c r="L53" s="2">
        <f t="shared" si="3"/>
        <v>0.16666666666666669</v>
      </c>
      <c r="M53" s="2">
        <f t="shared" si="4"/>
        <v>0.1666666666666668</v>
      </c>
    </row>
    <row r="54" spans="1:13" ht="15" customHeight="1" x14ac:dyDescent="0.15">
      <c r="A54" s="9">
        <f t="shared" si="13"/>
        <v>41</v>
      </c>
      <c r="B54" s="2">
        <f t="shared" si="6"/>
        <v>0.6</v>
      </c>
      <c r="C54" s="2">
        <f t="shared" si="7"/>
        <v>0.4</v>
      </c>
      <c r="D54" s="2">
        <f t="shared" si="8"/>
        <v>0</v>
      </c>
      <c r="E54" s="2">
        <f t="shared" si="9"/>
        <v>0.19999999999999996</v>
      </c>
      <c r="F54" s="2">
        <f t="shared" si="10"/>
        <v>0.8</v>
      </c>
      <c r="G54" s="2">
        <f t="shared" si="11"/>
        <v>0</v>
      </c>
      <c r="H54" s="2">
        <f t="shared" si="14"/>
        <v>0.4</v>
      </c>
      <c r="I54" s="2">
        <f t="shared" si="12"/>
        <v>0.39999999999999997</v>
      </c>
      <c r="J54" s="2">
        <f t="shared" si="1"/>
        <v>0.48000000000000004</v>
      </c>
      <c r="K54" s="2">
        <f t="shared" si="2"/>
        <v>-1.3877787807814457E-16</v>
      </c>
      <c r="L54" s="2">
        <f t="shared" si="3"/>
        <v>0.16666666666666669</v>
      </c>
      <c r="M54" s="2">
        <f t="shared" si="4"/>
        <v>0.1666666666666668</v>
      </c>
    </row>
    <row r="55" spans="1:13" ht="15" customHeight="1" x14ac:dyDescent="0.15">
      <c r="A55" s="9">
        <f t="shared" si="13"/>
        <v>42</v>
      </c>
      <c r="B55" s="2">
        <f t="shared" si="6"/>
        <v>0.6</v>
      </c>
      <c r="C55" s="2">
        <f t="shared" si="7"/>
        <v>0.4</v>
      </c>
      <c r="D55" s="2">
        <f t="shared" si="8"/>
        <v>0</v>
      </c>
      <c r="E55" s="2">
        <f t="shared" si="9"/>
        <v>0.19999999999999996</v>
      </c>
      <c r="F55" s="2">
        <f t="shared" si="10"/>
        <v>0.8</v>
      </c>
      <c r="G55" s="2">
        <f t="shared" si="11"/>
        <v>0</v>
      </c>
      <c r="H55" s="2">
        <f t="shared" si="14"/>
        <v>0.4</v>
      </c>
      <c r="I55" s="2">
        <f t="shared" si="12"/>
        <v>0.39999999999999997</v>
      </c>
      <c r="J55" s="2">
        <f t="shared" si="1"/>
        <v>0.48000000000000004</v>
      </c>
      <c r="K55" s="2">
        <f t="shared" si="2"/>
        <v>-1.3877787807814457E-16</v>
      </c>
      <c r="L55" s="2">
        <f t="shared" si="3"/>
        <v>0.16666666666666669</v>
      </c>
      <c r="M55" s="2">
        <f t="shared" si="4"/>
        <v>0.1666666666666668</v>
      </c>
    </row>
    <row r="56" spans="1:13" ht="15" customHeight="1" x14ac:dyDescent="0.15">
      <c r="A56" s="9">
        <f t="shared" si="13"/>
        <v>43</v>
      </c>
      <c r="B56" s="2">
        <f t="shared" si="6"/>
        <v>0.6</v>
      </c>
      <c r="C56" s="2">
        <f t="shared" si="7"/>
        <v>0.4</v>
      </c>
      <c r="D56" s="2">
        <f t="shared" si="8"/>
        <v>0</v>
      </c>
      <c r="E56" s="2">
        <f t="shared" si="9"/>
        <v>0.19999999999999996</v>
      </c>
      <c r="F56" s="2">
        <f t="shared" si="10"/>
        <v>0.8</v>
      </c>
      <c r="G56" s="2">
        <f t="shared" si="11"/>
        <v>0</v>
      </c>
      <c r="H56" s="2">
        <f t="shared" si="14"/>
        <v>0.4</v>
      </c>
      <c r="I56" s="2">
        <f t="shared" si="12"/>
        <v>0.39999999999999997</v>
      </c>
      <c r="J56" s="2">
        <f t="shared" si="1"/>
        <v>0.48000000000000004</v>
      </c>
      <c r="K56" s="2">
        <f t="shared" si="2"/>
        <v>-1.3877787807814457E-16</v>
      </c>
      <c r="L56" s="2">
        <f t="shared" si="3"/>
        <v>0.16666666666666669</v>
      </c>
      <c r="M56" s="2">
        <f t="shared" si="4"/>
        <v>0.1666666666666668</v>
      </c>
    </row>
    <row r="57" spans="1:13" ht="15" customHeight="1" x14ac:dyDescent="0.15">
      <c r="A57" s="9">
        <f t="shared" si="13"/>
        <v>44</v>
      </c>
      <c r="B57" s="2">
        <f t="shared" si="6"/>
        <v>0.6</v>
      </c>
      <c r="C57" s="2">
        <f t="shared" si="7"/>
        <v>0.4</v>
      </c>
      <c r="D57" s="2">
        <f t="shared" si="8"/>
        <v>0</v>
      </c>
      <c r="E57" s="2">
        <f t="shared" si="9"/>
        <v>0.19999999999999996</v>
      </c>
      <c r="F57" s="2">
        <f t="shared" si="10"/>
        <v>0.8</v>
      </c>
      <c r="G57" s="2">
        <f t="shared" si="11"/>
        <v>0</v>
      </c>
      <c r="H57" s="2">
        <f t="shared" si="14"/>
        <v>0.4</v>
      </c>
      <c r="I57" s="2">
        <f t="shared" si="12"/>
        <v>0.39999999999999997</v>
      </c>
      <c r="J57" s="2">
        <f t="shared" si="1"/>
        <v>0.48000000000000004</v>
      </c>
      <c r="K57" s="2">
        <f t="shared" si="2"/>
        <v>-1.3877787807814457E-16</v>
      </c>
      <c r="L57" s="2">
        <f t="shared" si="3"/>
        <v>0.16666666666666669</v>
      </c>
      <c r="M57" s="2">
        <f t="shared" si="4"/>
        <v>0.1666666666666668</v>
      </c>
    </row>
    <row r="58" spans="1:13" ht="15" customHeight="1" x14ac:dyDescent="0.15">
      <c r="A58" s="9">
        <f t="shared" si="13"/>
        <v>45</v>
      </c>
      <c r="B58" s="2">
        <f t="shared" si="6"/>
        <v>0.6</v>
      </c>
      <c r="C58" s="2">
        <f t="shared" si="7"/>
        <v>0.4</v>
      </c>
      <c r="D58" s="2">
        <f t="shared" si="8"/>
        <v>0</v>
      </c>
      <c r="E58" s="2">
        <f t="shared" si="9"/>
        <v>0.19999999999999996</v>
      </c>
      <c r="F58" s="2">
        <f t="shared" si="10"/>
        <v>0.8</v>
      </c>
      <c r="G58" s="2">
        <f t="shared" si="11"/>
        <v>0</v>
      </c>
      <c r="H58" s="2">
        <f t="shared" si="14"/>
        <v>0.4</v>
      </c>
      <c r="I58" s="2">
        <f t="shared" si="12"/>
        <v>0.39999999999999997</v>
      </c>
      <c r="J58" s="2">
        <f t="shared" si="1"/>
        <v>0.48000000000000004</v>
      </c>
      <c r="K58" s="2">
        <f t="shared" si="2"/>
        <v>-1.3877787807814457E-16</v>
      </c>
      <c r="L58" s="2">
        <f t="shared" si="3"/>
        <v>0.16666666666666669</v>
      </c>
      <c r="M58" s="2">
        <f t="shared" si="4"/>
        <v>0.1666666666666668</v>
      </c>
    </row>
    <row r="59" spans="1:13" ht="15" customHeight="1" x14ac:dyDescent="0.15">
      <c r="A59" s="9">
        <f t="shared" si="13"/>
        <v>46</v>
      </c>
      <c r="B59" s="2">
        <f t="shared" si="6"/>
        <v>0.6</v>
      </c>
      <c r="C59" s="2">
        <f t="shared" si="7"/>
        <v>0.4</v>
      </c>
      <c r="D59" s="2">
        <f t="shared" si="8"/>
        <v>0</v>
      </c>
      <c r="E59" s="2">
        <f t="shared" si="9"/>
        <v>0.19999999999999996</v>
      </c>
      <c r="F59" s="2">
        <f t="shared" si="10"/>
        <v>0.8</v>
      </c>
      <c r="G59" s="2">
        <f t="shared" si="11"/>
        <v>0</v>
      </c>
      <c r="H59" s="2">
        <f t="shared" si="14"/>
        <v>0.4</v>
      </c>
      <c r="I59" s="2">
        <f t="shared" si="12"/>
        <v>0.39999999999999997</v>
      </c>
      <c r="J59" s="2">
        <f t="shared" si="1"/>
        <v>0.48000000000000004</v>
      </c>
      <c r="K59" s="2">
        <f t="shared" si="2"/>
        <v>-1.3877787807814457E-16</v>
      </c>
      <c r="L59" s="2">
        <f t="shared" si="3"/>
        <v>0.16666666666666669</v>
      </c>
      <c r="M59" s="2">
        <f t="shared" si="4"/>
        <v>0.1666666666666668</v>
      </c>
    </row>
    <row r="60" spans="1:13" ht="15" customHeight="1" x14ac:dyDescent="0.15">
      <c r="A60" s="9">
        <f t="shared" si="13"/>
        <v>47</v>
      </c>
      <c r="B60" s="2">
        <f t="shared" si="6"/>
        <v>0.6</v>
      </c>
      <c r="C60" s="2">
        <f t="shared" si="7"/>
        <v>0.4</v>
      </c>
      <c r="D60" s="2">
        <f t="shared" si="8"/>
        <v>0</v>
      </c>
      <c r="E60" s="2">
        <f t="shared" si="9"/>
        <v>0.19999999999999996</v>
      </c>
      <c r="F60" s="2">
        <f t="shared" si="10"/>
        <v>0.8</v>
      </c>
      <c r="G60" s="2">
        <f t="shared" si="11"/>
        <v>0</v>
      </c>
      <c r="H60" s="2">
        <f t="shared" si="14"/>
        <v>0.4</v>
      </c>
      <c r="I60" s="2">
        <f t="shared" si="12"/>
        <v>0.39999999999999997</v>
      </c>
      <c r="J60" s="2">
        <f t="shared" si="1"/>
        <v>0.48000000000000004</v>
      </c>
      <c r="K60" s="2">
        <f t="shared" si="2"/>
        <v>-1.3877787807814457E-16</v>
      </c>
      <c r="L60" s="2">
        <f t="shared" si="3"/>
        <v>0.16666666666666669</v>
      </c>
      <c r="M60" s="2">
        <f t="shared" si="4"/>
        <v>0.1666666666666668</v>
      </c>
    </row>
    <row r="61" spans="1:13" ht="15" customHeight="1" x14ac:dyDescent="0.15">
      <c r="A61" s="9">
        <f t="shared" si="13"/>
        <v>48</v>
      </c>
      <c r="B61" s="2">
        <f t="shared" si="6"/>
        <v>0.6</v>
      </c>
      <c r="C61" s="2">
        <f t="shared" si="7"/>
        <v>0.4</v>
      </c>
      <c r="D61" s="2">
        <f t="shared" si="8"/>
        <v>0</v>
      </c>
      <c r="E61" s="2">
        <f t="shared" si="9"/>
        <v>0.19999999999999996</v>
      </c>
      <c r="F61" s="2">
        <f t="shared" si="10"/>
        <v>0.8</v>
      </c>
      <c r="G61" s="2">
        <f t="shared" si="11"/>
        <v>0</v>
      </c>
      <c r="H61" s="2">
        <f t="shared" si="14"/>
        <v>0.4</v>
      </c>
      <c r="I61" s="2">
        <f t="shared" si="12"/>
        <v>0.39999999999999997</v>
      </c>
      <c r="J61" s="2">
        <f t="shared" si="1"/>
        <v>0.48000000000000004</v>
      </c>
      <c r="K61" s="2">
        <f t="shared" si="2"/>
        <v>-1.3877787807814457E-16</v>
      </c>
      <c r="L61" s="2">
        <f t="shared" si="3"/>
        <v>0.16666666666666669</v>
      </c>
      <c r="M61" s="2">
        <f t="shared" si="4"/>
        <v>0.1666666666666668</v>
      </c>
    </row>
    <row r="62" spans="1:13" ht="15" customHeight="1" x14ac:dyDescent="0.15">
      <c r="A62" s="9">
        <f t="shared" si="13"/>
        <v>49</v>
      </c>
      <c r="B62" s="2">
        <f t="shared" si="6"/>
        <v>0.6</v>
      </c>
      <c r="C62" s="2">
        <f t="shared" si="7"/>
        <v>0.4</v>
      </c>
      <c r="D62" s="2">
        <f t="shared" si="8"/>
        <v>0</v>
      </c>
      <c r="E62" s="2">
        <f t="shared" si="9"/>
        <v>0.19999999999999996</v>
      </c>
      <c r="F62" s="2">
        <f t="shared" si="10"/>
        <v>0.8</v>
      </c>
      <c r="G62" s="2">
        <f t="shared" si="11"/>
        <v>0</v>
      </c>
      <c r="H62" s="2">
        <f t="shared" si="14"/>
        <v>0.4</v>
      </c>
      <c r="I62" s="2">
        <f t="shared" si="12"/>
        <v>0.39999999999999997</v>
      </c>
      <c r="J62" s="2">
        <f t="shared" si="1"/>
        <v>0.48000000000000004</v>
      </c>
      <c r="K62" s="2">
        <f t="shared" si="2"/>
        <v>-1.3877787807814457E-16</v>
      </c>
      <c r="L62" s="2">
        <f t="shared" si="3"/>
        <v>0.16666666666666669</v>
      </c>
      <c r="M62" s="2">
        <f t="shared" si="4"/>
        <v>0.1666666666666668</v>
      </c>
    </row>
    <row r="63" spans="1:13" ht="15" customHeight="1" x14ac:dyDescent="0.15">
      <c r="A63" s="9">
        <f t="shared" si="13"/>
        <v>50</v>
      </c>
      <c r="B63" s="2">
        <f t="shared" si="6"/>
        <v>0.6</v>
      </c>
      <c r="C63" s="2">
        <f t="shared" si="7"/>
        <v>0.4</v>
      </c>
      <c r="D63" s="2">
        <f t="shared" si="8"/>
        <v>0</v>
      </c>
      <c r="E63" s="2">
        <f t="shared" si="9"/>
        <v>0.19999999999999996</v>
      </c>
      <c r="F63" s="2">
        <f t="shared" si="10"/>
        <v>0.8</v>
      </c>
      <c r="G63" s="2">
        <f t="shared" si="11"/>
        <v>0</v>
      </c>
      <c r="H63" s="2">
        <f t="shared" si="14"/>
        <v>0.4</v>
      </c>
      <c r="I63" s="2">
        <f t="shared" si="12"/>
        <v>0.39999999999999997</v>
      </c>
      <c r="J63" s="2">
        <f t="shared" si="1"/>
        <v>0.48000000000000004</v>
      </c>
      <c r="K63" s="2">
        <f t="shared" si="2"/>
        <v>-1.3877787807814457E-16</v>
      </c>
      <c r="L63" s="2">
        <f t="shared" si="3"/>
        <v>0.16666666666666669</v>
      </c>
      <c r="M63" s="2">
        <f t="shared" si="4"/>
        <v>0.1666666666666668</v>
      </c>
    </row>
    <row r="64" spans="1:13" ht="15" customHeight="1" x14ac:dyDescent="0.15">
      <c r="A64" s="9"/>
    </row>
  </sheetData>
  <mergeCells count="7">
    <mergeCell ref="K11:M11"/>
    <mergeCell ref="B11:D11"/>
    <mergeCell ref="H11:J11"/>
    <mergeCell ref="C3:E3"/>
    <mergeCell ref="F3:H3"/>
    <mergeCell ref="E11:G11"/>
    <mergeCell ref="B10:G10"/>
  </mergeCells>
  <phoneticPr fontId="0" type="noConversion"/>
  <printOptions headings="1" gridLines="1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 Flow</vt:lpstr>
    </vt:vector>
  </TitlesOfParts>
  <Company>Wildlife Research Unit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Vermont Cooperative Fish and</dc:creator>
  <cp:lastModifiedBy>Microsoft Office User</cp:lastModifiedBy>
  <dcterms:created xsi:type="dcterms:W3CDTF">2000-05-13T23:24:47Z</dcterms:created>
  <dcterms:modified xsi:type="dcterms:W3CDTF">2020-06-25T16:07:17Z</dcterms:modified>
</cp:coreProperties>
</file>