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E42F678F-E64B-814C-AE2E-1D81031C92E9}" xr6:coauthVersionLast="45" xr6:coauthVersionMax="45" xr10:uidLastSave="{00000000-0000-0000-0000-000000000000}"/>
  <bookViews>
    <workbookView xWindow="200" yWindow="460" windowWidth="26240" windowHeight="15400"/>
  </bookViews>
  <sheets>
    <sheet name="Source-Sink" sheetId="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3" l="1"/>
  <c r="C15" i="3"/>
  <c r="D15" i="3"/>
  <c r="K15" i="3"/>
  <c r="M15" i="3" s="1"/>
  <c r="L15" i="3"/>
  <c r="A16" i="3"/>
  <c r="A17" i="3"/>
  <c r="A18" i="3"/>
  <c r="A19" i="3" s="1"/>
  <c r="A20" i="3"/>
  <c r="A21" i="3"/>
  <c r="A22" i="3"/>
  <c r="A23" i="3" s="1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E15" i="3" l="1"/>
  <c r="F15" i="3" l="1"/>
  <c r="N15" i="3" s="1"/>
  <c r="O15" i="3" l="1"/>
  <c r="P15" i="3" s="1"/>
  <c r="Q15" i="3" s="1"/>
  <c r="K16" i="3"/>
  <c r="G15" i="3"/>
  <c r="B16" i="3"/>
  <c r="H15" i="3"/>
  <c r="I15" i="3" s="1"/>
  <c r="P9" i="3" l="1"/>
  <c r="J15" i="3"/>
  <c r="U15" i="3"/>
  <c r="D16" i="3"/>
  <c r="E16" i="3"/>
  <c r="C16" i="3"/>
  <c r="S15" i="3"/>
  <c r="L16" i="3"/>
  <c r="M16" i="3"/>
  <c r="R15" i="3"/>
  <c r="H16" i="3" l="1"/>
  <c r="I16" i="3" s="1"/>
  <c r="O16" i="3"/>
  <c r="P16" i="3" s="1"/>
  <c r="Q16" i="3" s="1"/>
  <c r="F16" i="3"/>
  <c r="N16" i="3" s="1"/>
  <c r="K17" i="3" s="1"/>
  <c r="L17" i="3" l="1"/>
  <c r="M17" i="3"/>
  <c r="R16" i="3"/>
  <c r="J16" i="3"/>
  <c r="U16" i="3"/>
  <c r="G16" i="3"/>
  <c r="S16" i="3" s="1"/>
  <c r="T15" i="3" s="1"/>
  <c r="B17" i="3"/>
  <c r="C17" i="3" l="1"/>
  <c r="D17" i="3"/>
  <c r="E17" i="3"/>
  <c r="G17" i="3" l="1"/>
  <c r="F17" i="3"/>
  <c r="N17" i="3" s="1"/>
  <c r="K18" i="3" l="1"/>
  <c r="O17" i="3"/>
  <c r="P17" i="3" s="1"/>
  <c r="Q17" i="3" s="1"/>
  <c r="H17" i="3"/>
  <c r="I17" i="3" s="1"/>
  <c r="B18" i="3"/>
  <c r="J17" i="3" l="1"/>
  <c r="U17" i="3"/>
  <c r="L18" i="3"/>
  <c r="R17" i="3"/>
  <c r="M18" i="3"/>
  <c r="C18" i="3"/>
  <c r="E18" i="3"/>
  <c r="F18" i="3" s="1"/>
  <c r="N18" i="3" s="1"/>
  <c r="K19" i="3" s="1"/>
  <c r="D18" i="3"/>
  <c r="S17" i="3"/>
  <c r="T16" i="3" s="1"/>
  <c r="R18" i="3" l="1"/>
  <c r="M19" i="3"/>
  <c r="L19" i="3"/>
  <c r="O18" i="3"/>
  <c r="P18" i="3" s="1"/>
  <c r="Q18" i="3" s="1"/>
  <c r="H18" i="3"/>
  <c r="I18" i="3" s="1"/>
  <c r="B19" i="3"/>
  <c r="G18" i="3"/>
  <c r="E19" i="3" l="1"/>
  <c r="C19" i="3"/>
  <c r="D19" i="3"/>
  <c r="F19" i="3"/>
  <c r="N19" i="3" s="1"/>
  <c r="K20" i="3" s="1"/>
  <c r="J18" i="3"/>
  <c r="U18" i="3"/>
  <c r="S18" i="3"/>
  <c r="T17" i="3" s="1"/>
  <c r="L20" i="3" l="1"/>
  <c r="R19" i="3"/>
  <c r="M20" i="3"/>
  <c r="G19" i="3"/>
  <c r="S19" i="3" s="1"/>
  <c r="T18" i="3" s="1"/>
  <c r="H19" i="3"/>
  <c r="I19" i="3" s="1"/>
  <c r="B20" i="3"/>
  <c r="O19" i="3"/>
  <c r="P19" i="3" s="1"/>
  <c r="Q19" i="3" s="1"/>
  <c r="J19" i="3" l="1"/>
  <c r="U19" i="3"/>
  <c r="D20" i="3"/>
  <c r="C20" i="3"/>
  <c r="E20" i="3"/>
  <c r="F20" i="3" l="1"/>
  <c r="N20" i="3" s="1"/>
  <c r="B21" i="3"/>
  <c r="C21" i="3" l="1"/>
  <c r="D21" i="3"/>
  <c r="F21" i="3"/>
  <c r="N21" i="3" s="1"/>
  <c r="E21" i="3"/>
  <c r="O20" i="3"/>
  <c r="P20" i="3" s="1"/>
  <c r="Q20" i="3" s="1"/>
  <c r="K21" i="3"/>
  <c r="H20" i="3"/>
  <c r="I20" i="3" s="1"/>
  <c r="G20" i="3"/>
  <c r="J20" i="3" l="1"/>
  <c r="U20" i="3"/>
  <c r="G21" i="3"/>
  <c r="R20" i="3"/>
  <c r="M21" i="3"/>
  <c r="L21" i="3"/>
  <c r="K22" i="3" s="1"/>
  <c r="H21" i="3"/>
  <c r="I21" i="3" s="1"/>
  <c r="S20" i="3"/>
  <c r="T19" i="3" s="1"/>
  <c r="B22" i="3"/>
  <c r="R21" i="3" l="1"/>
  <c r="M22" i="3"/>
  <c r="L22" i="3"/>
  <c r="J21" i="3"/>
  <c r="O21" i="3"/>
  <c r="P21" i="3" s="1"/>
  <c r="Q21" i="3" s="1"/>
  <c r="U21" i="3" s="1"/>
  <c r="C22" i="3"/>
  <c r="D22" i="3"/>
  <c r="E22" i="3"/>
  <c r="S21" i="3"/>
  <c r="T20" i="3" s="1"/>
  <c r="O22" i="3" l="1"/>
  <c r="P22" i="3" s="1"/>
  <c r="Q22" i="3" s="1"/>
  <c r="F22" i="3"/>
  <c r="N22" i="3" s="1"/>
  <c r="K23" i="3" s="1"/>
  <c r="G22" i="3"/>
  <c r="S22" i="3" s="1"/>
  <c r="T21" i="3" s="1"/>
  <c r="R22" i="3" l="1"/>
  <c r="M23" i="3"/>
  <c r="L23" i="3"/>
  <c r="B23" i="3"/>
  <c r="H22" i="3"/>
  <c r="I22" i="3" s="1"/>
  <c r="E23" i="3" l="1"/>
  <c r="C23" i="3"/>
  <c r="D23" i="3"/>
  <c r="G23" i="3" s="1"/>
  <c r="F23" i="3"/>
  <c r="N23" i="3" s="1"/>
  <c r="K24" i="3" s="1"/>
  <c r="J22" i="3"/>
  <c r="U22" i="3"/>
  <c r="L24" i="3" l="1"/>
  <c r="R23" i="3"/>
  <c r="M24" i="3"/>
  <c r="O23" i="3"/>
  <c r="P23" i="3" s="1"/>
  <c r="Q23" i="3" s="1"/>
  <c r="H23" i="3"/>
  <c r="I23" i="3" s="1"/>
  <c r="B24" i="3"/>
  <c r="S23" i="3" l="1"/>
  <c r="T22" i="3" s="1"/>
  <c r="D24" i="3"/>
  <c r="C24" i="3"/>
  <c r="E24" i="3"/>
  <c r="J23" i="3"/>
  <c r="U23" i="3"/>
  <c r="F24" i="3" l="1"/>
  <c r="N24" i="3" l="1"/>
  <c r="G24" i="3"/>
  <c r="B25" i="3"/>
  <c r="H24" i="3"/>
  <c r="I24" i="3" s="1"/>
  <c r="O24" i="3" l="1"/>
  <c r="P24" i="3" s="1"/>
  <c r="Q24" i="3" s="1"/>
  <c r="U24" i="3" s="1"/>
  <c r="K25" i="3"/>
  <c r="J24" i="3"/>
  <c r="C25" i="3"/>
  <c r="D25" i="3"/>
  <c r="E25" i="3"/>
  <c r="F25" i="3"/>
  <c r="N25" i="3" s="1"/>
  <c r="B26" i="3" l="1"/>
  <c r="G25" i="3"/>
  <c r="O25" i="3"/>
  <c r="P25" i="3" s="1"/>
  <c r="Q25" i="3" s="1"/>
  <c r="R24" i="3"/>
  <c r="L25" i="3"/>
  <c r="M25" i="3"/>
  <c r="K26" i="3"/>
  <c r="H25" i="3"/>
  <c r="I25" i="3" s="1"/>
  <c r="S24" i="3"/>
  <c r="T23" i="3" s="1"/>
  <c r="J25" i="3" l="1"/>
  <c r="U25" i="3"/>
  <c r="R25" i="3"/>
  <c r="L26" i="3"/>
  <c r="M26" i="3"/>
  <c r="S25" i="3"/>
  <c r="T24" i="3" s="1"/>
  <c r="D26" i="3"/>
  <c r="E26" i="3"/>
  <c r="C26" i="3"/>
  <c r="F26" i="3" l="1"/>
  <c r="H26" i="3" s="1"/>
  <c r="I26" i="3" s="1"/>
  <c r="J26" i="3" l="1"/>
  <c r="B27" i="3"/>
  <c r="N26" i="3"/>
  <c r="G26" i="3"/>
  <c r="K27" i="3" l="1"/>
  <c r="O26" i="3"/>
  <c r="P26" i="3" s="1"/>
  <c r="Q26" i="3" s="1"/>
  <c r="U26" i="3" s="1"/>
  <c r="E27" i="3"/>
  <c r="F27" i="3" s="1"/>
  <c r="D27" i="3"/>
  <c r="C27" i="3"/>
  <c r="S26" i="3"/>
  <c r="T25" i="3" s="1"/>
  <c r="N27" i="3" l="1"/>
  <c r="G27" i="3"/>
  <c r="B28" i="3"/>
  <c r="H27" i="3"/>
  <c r="I27" i="3" s="1"/>
  <c r="R26" i="3"/>
  <c r="M27" i="3"/>
  <c r="L27" i="3"/>
  <c r="K28" i="3" s="1"/>
  <c r="L28" i="3" l="1"/>
  <c r="M28" i="3"/>
  <c r="R27" i="3"/>
  <c r="S27" i="3"/>
  <c r="T26" i="3" s="1"/>
  <c r="J27" i="3"/>
  <c r="O27" i="3"/>
  <c r="P27" i="3" s="1"/>
  <c r="Q27" i="3" s="1"/>
  <c r="U27" i="3" s="1"/>
  <c r="D28" i="3"/>
  <c r="E28" i="3"/>
  <c r="C28" i="3"/>
  <c r="F28" i="3" l="1"/>
  <c r="N28" i="3" s="1"/>
  <c r="H28" i="3"/>
  <c r="I28" i="3" s="1"/>
  <c r="J28" i="3" l="1"/>
  <c r="K29" i="3"/>
  <c r="O28" i="3"/>
  <c r="P28" i="3" s="1"/>
  <c r="Q28" i="3" s="1"/>
  <c r="U28" i="3" s="1"/>
  <c r="B29" i="3"/>
  <c r="G28" i="3"/>
  <c r="M29" i="3" l="1"/>
  <c r="L29" i="3"/>
  <c r="O29" i="3" s="1"/>
  <c r="P29" i="3" s="1"/>
  <c r="Q29" i="3" s="1"/>
  <c r="R28" i="3"/>
  <c r="S28" i="3"/>
  <c r="T27" i="3" s="1"/>
  <c r="C29" i="3"/>
  <c r="E29" i="3"/>
  <c r="F29" i="3"/>
  <c r="N29" i="3" s="1"/>
  <c r="D29" i="3"/>
  <c r="G29" i="3" l="1"/>
  <c r="S29" i="3" s="1"/>
  <c r="T28" i="3" s="1"/>
  <c r="H29" i="3"/>
  <c r="I29" i="3" s="1"/>
  <c r="K30" i="3"/>
  <c r="B30" i="3"/>
  <c r="E30" i="3" l="1"/>
  <c r="C30" i="3"/>
  <c r="D30" i="3"/>
  <c r="M30" i="3"/>
  <c r="L30" i="3"/>
  <c r="R29" i="3"/>
  <c r="J29" i="3"/>
  <c r="U29" i="3"/>
  <c r="B31" i="3" l="1"/>
  <c r="H30" i="3"/>
  <c r="I30" i="3" s="1"/>
  <c r="F30" i="3"/>
  <c r="J30" i="3" l="1"/>
  <c r="E31" i="3"/>
  <c r="C31" i="3"/>
  <c r="D31" i="3"/>
  <c r="N30" i="3"/>
  <c r="G30" i="3"/>
  <c r="S30" i="3" l="1"/>
  <c r="T29" i="3" s="1"/>
  <c r="O30" i="3"/>
  <c r="P30" i="3" s="1"/>
  <c r="Q30" i="3" s="1"/>
  <c r="U30" i="3" s="1"/>
  <c r="K31" i="3"/>
  <c r="F31" i="3"/>
  <c r="N31" i="3" s="1"/>
  <c r="B32" i="3" l="1"/>
  <c r="G31" i="3"/>
  <c r="R30" i="3"/>
  <c r="M31" i="3"/>
  <c r="K32" i="3"/>
  <c r="O31" i="3"/>
  <c r="P31" i="3" s="1"/>
  <c r="Q31" i="3" s="1"/>
  <c r="L31" i="3"/>
  <c r="H31" i="3"/>
  <c r="I31" i="3" s="1"/>
  <c r="S31" i="3" l="1"/>
  <c r="T30" i="3" s="1"/>
  <c r="L32" i="3"/>
  <c r="M32" i="3"/>
  <c r="R31" i="3"/>
  <c r="D32" i="3"/>
  <c r="C32" i="3"/>
  <c r="E32" i="3"/>
  <c r="J31" i="3"/>
  <c r="U31" i="3"/>
  <c r="H32" i="3" l="1"/>
  <c r="I32" i="3" s="1"/>
  <c r="J32" i="3" s="1"/>
  <c r="B33" i="3"/>
  <c r="F32" i="3"/>
  <c r="N32" i="3" s="1"/>
  <c r="K33" i="3" s="1"/>
  <c r="C33" i="3" l="1"/>
  <c r="E33" i="3"/>
  <c r="D33" i="3"/>
  <c r="L33" i="3"/>
  <c r="R32" i="3"/>
  <c r="M33" i="3"/>
  <c r="O32" i="3"/>
  <c r="P32" i="3" s="1"/>
  <c r="Q32" i="3" s="1"/>
  <c r="G32" i="3"/>
  <c r="U32" i="3" l="1"/>
  <c r="S32" i="3"/>
  <c r="T31" i="3" s="1"/>
  <c r="F33" i="3"/>
  <c r="N33" i="3" s="1"/>
  <c r="K34" i="3" s="1"/>
  <c r="L34" i="3" l="1"/>
  <c r="M34" i="3"/>
  <c r="R33" i="3"/>
  <c r="O33" i="3"/>
  <c r="P33" i="3" s="1"/>
  <c r="Q33" i="3" s="1"/>
  <c r="H33" i="3"/>
  <c r="I33" i="3" s="1"/>
  <c r="J33" i="3" s="1"/>
  <c r="G33" i="3"/>
  <c r="B34" i="3"/>
  <c r="S33" i="3" l="1"/>
  <c r="T32" i="3" s="1"/>
  <c r="U33" i="3"/>
  <c r="C34" i="3"/>
  <c r="D34" i="3"/>
  <c r="E34" i="3"/>
  <c r="F34" i="3" l="1"/>
  <c r="N34" i="3" s="1"/>
  <c r="G34" i="3" l="1"/>
  <c r="O34" i="3"/>
  <c r="P34" i="3" s="1"/>
  <c r="Q34" i="3" s="1"/>
  <c r="K35" i="3"/>
  <c r="B35" i="3"/>
  <c r="H34" i="3"/>
  <c r="I34" i="3" s="1"/>
  <c r="J34" i="3" s="1"/>
  <c r="E35" i="3" l="1"/>
  <c r="C35" i="3"/>
  <c r="D35" i="3"/>
  <c r="R34" i="3"/>
  <c r="M35" i="3"/>
  <c r="L35" i="3"/>
  <c r="U34" i="3"/>
  <c r="S34" i="3"/>
  <c r="T33" i="3" s="1"/>
  <c r="B36" i="3" l="1"/>
  <c r="F35" i="3"/>
  <c r="N35" i="3" s="1"/>
  <c r="O35" i="3" s="1"/>
  <c r="P35" i="3" s="1"/>
  <c r="Q35" i="3" s="1"/>
  <c r="G35" i="3"/>
  <c r="S35" i="3" l="1"/>
  <c r="T34" i="3" s="1"/>
  <c r="K36" i="3"/>
  <c r="C36" i="3"/>
  <c r="D36" i="3"/>
  <c r="F36" i="3" s="1"/>
  <c r="N36" i="3" s="1"/>
  <c r="E36" i="3"/>
  <c r="H35" i="3"/>
  <c r="I35" i="3" s="1"/>
  <c r="J35" i="3" s="1"/>
  <c r="R35" i="3" l="1"/>
  <c r="L36" i="3"/>
  <c r="K37" i="3" s="1"/>
  <c r="M36" i="3"/>
  <c r="O36" i="3"/>
  <c r="P36" i="3" s="1"/>
  <c r="Q36" i="3" s="1"/>
  <c r="H36" i="3"/>
  <c r="I36" i="3" s="1"/>
  <c r="J36" i="3" s="1"/>
  <c r="B37" i="3"/>
  <c r="G36" i="3"/>
  <c r="U35" i="3"/>
  <c r="R36" i="3" l="1"/>
  <c r="M37" i="3"/>
  <c r="L37" i="3"/>
  <c r="S36" i="3"/>
  <c r="T35" i="3" s="1"/>
  <c r="U36" i="3"/>
  <c r="E37" i="3"/>
  <c r="C37" i="3"/>
  <c r="D37" i="3"/>
  <c r="F37" i="3" l="1"/>
  <c r="N37" i="3" s="1"/>
  <c r="K38" i="3" s="1"/>
  <c r="L38" i="3" l="1"/>
  <c r="R37" i="3"/>
  <c r="M38" i="3"/>
  <c r="B38" i="3"/>
  <c r="H37" i="3"/>
  <c r="I37" i="3" s="1"/>
  <c r="J37" i="3" s="1"/>
  <c r="O37" i="3"/>
  <c r="P37" i="3" s="1"/>
  <c r="Q37" i="3" s="1"/>
  <c r="G37" i="3"/>
  <c r="D38" i="3" l="1"/>
  <c r="C38" i="3"/>
  <c r="E38" i="3"/>
  <c r="U37" i="3"/>
  <c r="S37" i="3"/>
  <c r="T36" i="3" s="1"/>
  <c r="F38" i="3" l="1"/>
  <c r="N38" i="3" s="1"/>
  <c r="G38" i="3" l="1"/>
  <c r="O38" i="3"/>
  <c r="P38" i="3" s="1"/>
  <c r="Q38" i="3" s="1"/>
  <c r="K39" i="3"/>
  <c r="B39" i="3"/>
  <c r="H38" i="3"/>
  <c r="I38" i="3" s="1"/>
  <c r="J38" i="3" s="1"/>
  <c r="C39" i="3" l="1"/>
  <c r="B40" i="3" s="1"/>
  <c r="D39" i="3"/>
  <c r="E39" i="3"/>
  <c r="F39" i="3"/>
  <c r="N39" i="3" s="1"/>
  <c r="K40" i="3" s="1"/>
  <c r="R38" i="3"/>
  <c r="M39" i="3"/>
  <c r="L39" i="3"/>
  <c r="O39" i="3" s="1"/>
  <c r="P39" i="3" s="1"/>
  <c r="Q39" i="3" s="1"/>
  <c r="S38" i="3"/>
  <c r="T37" i="3" s="1"/>
  <c r="U38" i="3"/>
  <c r="R39" i="3" l="1"/>
  <c r="M40" i="3"/>
  <c r="L40" i="3"/>
  <c r="C40" i="3"/>
  <c r="F40" i="3" s="1"/>
  <c r="N40" i="3" s="1"/>
  <c r="O40" i="3" s="1"/>
  <c r="P40" i="3" s="1"/>
  <c r="Q40" i="3" s="1"/>
  <c r="D40" i="3"/>
  <c r="E40" i="3"/>
  <c r="G39" i="3"/>
  <c r="H39" i="3"/>
  <c r="I39" i="3" s="1"/>
  <c r="J39" i="3" s="1"/>
  <c r="K41" i="3" l="1"/>
  <c r="B41" i="3"/>
  <c r="G40" i="3"/>
  <c r="S39" i="3"/>
  <c r="T38" i="3" s="1"/>
  <c r="U39" i="3"/>
  <c r="H40" i="3"/>
  <c r="I40" i="3" s="1"/>
  <c r="J40" i="3" s="1"/>
  <c r="S40" i="3" l="1"/>
  <c r="T39" i="3" s="1"/>
  <c r="U40" i="3"/>
  <c r="E41" i="3"/>
  <c r="F41" i="3" s="1"/>
  <c r="N41" i="3" s="1"/>
  <c r="O41" i="3" s="1"/>
  <c r="P41" i="3" s="1"/>
  <c r="Q41" i="3" s="1"/>
  <c r="C41" i="3"/>
  <c r="D41" i="3"/>
  <c r="R40" i="3"/>
  <c r="M41" i="3"/>
  <c r="L41" i="3"/>
  <c r="K42" i="3" l="1"/>
  <c r="G41" i="3"/>
  <c r="B42" i="3"/>
  <c r="H41" i="3"/>
  <c r="I41" i="3" s="1"/>
  <c r="J41" i="3" s="1"/>
  <c r="U41" i="3" l="1"/>
  <c r="S41" i="3"/>
  <c r="T40" i="3" s="1"/>
  <c r="D42" i="3"/>
  <c r="C42" i="3"/>
  <c r="E42" i="3"/>
  <c r="L42" i="3"/>
  <c r="R41" i="3"/>
  <c r="M42" i="3"/>
  <c r="F42" i="3" l="1"/>
  <c r="N42" i="3" l="1"/>
  <c r="B43" i="3"/>
  <c r="H42" i="3"/>
  <c r="I42" i="3" s="1"/>
  <c r="J42" i="3" s="1"/>
  <c r="G42" i="3"/>
  <c r="C43" i="3" l="1"/>
  <c r="D43" i="3"/>
  <c r="E43" i="3"/>
  <c r="S42" i="3"/>
  <c r="T41" i="3" s="1"/>
  <c r="U42" i="3"/>
  <c r="K43" i="3"/>
  <c r="O42" i="3"/>
  <c r="P42" i="3" s="1"/>
  <c r="Q42" i="3" s="1"/>
  <c r="F43" i="3" l="1"/>
  <c r="N43" i="3" s="1"/>
  <c r="R42" i="3"/>
  <c r="L43" i="3"/>
  <c r="K44" i="3" s="1"/>
  <c r="M43" i="3"/>
  <c r="O43" i="3" s="1"/>
  <c r="P43" i="3" s="1"/>
  <c r="Q43" i="3" s="1"/>
  <c r="R43" i="3" l="1"/>
  <c r="L44" i="3"/>
  <c r="M44" i="3"/>
  <c r="G43" i="3"/>
  <c r="H43" i="3"/>
  <c r="I43" i="3" s="1"/>
  <c r="J43" i="3" s="1"/>
  <c r="B44" i="3"/>
  <c r="D44" i="3" l="1"/>
  <c r="E44" i="3"/>
  <c r="C44" i="3"/>
  <c r="S43" i="3"/>
  <c r="T42" i="3" s="1"/>
  <c r="U43" i="3"/>
  <c r="F44" i="3" l="1"/>
  <c r="H44" i="3" s="1"/>
  <c r="I44" i="3" s="1"/>
  <c r="J44" i="3" s="1"/>
  <c r="N44" i="3" l="1"/>
  <c r="B45" i="3"/>
  <c r="G44" i="3"/>
  <c r="E45" i="3" l="1"/>
  <c r="D45" i="3"/>
  <c r="C45" i="3"/>
  <c r="O44" i="3"/>
  <c r="P44" i="3" s="1"/>
  <c r="Q44" i="3" s="1"/>
  <c r="U44" i="3" s="1"/>
  <c r="K45" i="3"/>
  <c r="S44" i="3" l="1"/>
  <c r="T43" i="3" s="1"/>
  <c r="R44" i="3"/>
  <c r="M45" i="3"/>
  <c r="K46" i="3" s="1"/>
  <c r="L45" i="3"/>
  <c r="F45" i="3"/>
  <c r="N45" i="3" s="1"/>
  <c r="O45" i="3" s="1"/>
  <c r="P45" i="3" s="1"/>
  <c r="Q45" i="3" s="1"/>
  <c r="L46" i="3" l="1"/>
  <c r="M46" i="3"/>
  <c r="R45" i="3"/>
  <c r="H45" i="3"/>
  <c r="I45" i="3" s="1"/>
  <c r="J45" i="3" s="1"/>
  <c r="G45" i="3"/>
  <c r="B46" i="3"/>
  <c r="D46" i="3" l="1"/>
  <c r="E46" i="3"/>
  <c r="C46" i="3"/>
  <c r="U45" i="3"/>
  <c r="S45" i="3"/>
  <c r="T44" i="3" s="1"/>
  <c r="G46" i="3" l="1"/>
  <c r="F46" i="3"/>
  <c r="N46" i="3" s="1"/>
  <c r="B47" i="3"/>
  <c r="C47" i="3" l="1"/>
  <c r="E47" i="3"/>
  <c r="F47" i="3"/>
  <c r="N47" i="3" s="1"/>
  <c r="D47" i="3"/>
  <c r="K47" i="3"/>
  <c r="O46" i="3"/>
  <c r="P46" i="3" s="1"/>
  <c r="Q46" i="3" s="1"/>
  <c r="U46" i="3"/>
  <c r="S46" i="3"/>
  <c r="T45" i="3" s="1"/>
  <c r="H46" i="3"/>
  <c r="I46" i="3" s="1"/>
  <c r="J46" i="3" s="1"/>
  <c r="H47" i="3" l="1"/>
  <c r="I47" i="3" s="1"/>
  <c r="J47" i="3" s="1"/>
  <c r="M47" i="3"/>
  <c r="R46" i="3"/>
  <c r="L47" i="3"/>
  <c r="O47" i="3" s="1"/>
  <c r="P47" i="3" s="1"/>
  <c r="Q47" i="3" s="1"/>
  <c r="B48" i="3"/>
  <c r="G47" i="3"/>
  <c r="S47" i="3" l="1"/>
  <c r="T46" i="3" s="1"/>
  <c r="U47" i="3"/>
  <c r="E48" i="3"/>
  <c r="C48" i="3"/>
  <c r="D48" i="3"/>
  <c r="K48" i="3"/>
  <c r="M48" i="3" l="1"/>
  <c r="R47" i="3"/>
  <c r="L48" i="3"/>
  <c r="F48" i="3"/>
  <c r="N48" i="3" l="1"/>
  <c r="O48" i="3" s="1"/>
  <c r="P48" i="3" s="1"/>
  <c r="Q48" i="3" s="1"/>
  <c r="G48" i="3"/>
  <c r="B49" i="3"/>
  <c r="H48" i="3"/>
  <c r="I48" i="3" s="1"/>
  <c r="J48" i="3" s="1"/>
  <c r="K49" i="3" l="1"/>
  <c r="E49" i="3"/>
  <c r="D49" i="3"/>
  <c r="C49" i="3"/>
  <c r="U48" i="3"/>
  <c r="S48" i="3"/>
  <c r="T47" i="3" s="1"/>
  <c r="F49" i="3" l="1"/>
  <c r="N49" i="3" s="1"/>
  <c r="K50" i="3" s="1"/>
  <c r="R48" i="3"/>
  <c r="M49" i="3"/>
  <c r="O49" i="3"/>
  <c r="P49" i="3" s="1"/>
  <c r="Q49" i="3" s="1"/>
  <c r="L49" i="3"/>
  <c r="L50" i="3" l="1"/>
  <c r="M50" i="3"/>
  <c r="R49" i="3"/>
  <c r="B50" i="3"/>
  <c r="H49" i="3"/>
  <c r="I49" i="3" s="1"/>
  <c r="J49" i="3" s="1"/>
  <c r="G49" i="3"/>
  <c r="U49" i="3" l="1"/>
  <c r="S49" i="3"/>
  <c r="T48" i="3" s="1"/>
  <c r="D50" i="3"/>
  <c r="C50" i="3"/>
  <c r="E50" i="3"/>
  <c r="F50" i="3" s="1"/>
  <c r="N50" i="3" l="1"/>
  <c r="G50" i="3"/>
  <c r="B51" i="3"/>
  <c r="H50" i="3"/>
  <c r="I50" i="3" s="1"/>
  <c r="J50" i="3" s="1"/>
  <c r="K51" i="3" l="1"/>
  <c r="O50" i="3"/>
  <c r="P50" i="3" s="1"/>
  <c r="Q50" i="3" s="1"/>
  <c r="U50" i="3" s="1"/>
  <c r="C51" i="3"/>
  <c r="E51" i="3"/>
  <c r="D51" i="3"/>
  <c r="F51" i="3" s="1"/>
  <c r="N51" i="3" s="1"/>
  <c r="S50" i="3"/>
  <c r="T49" i="3" s="1"/>
  <c r="G51" i="3" l="1"/>
  <c r="H51" i="3"/>
  <c r="I51" i="3" s="1"/>
  <c r="J51" i="3" s="1"/>
  <c r="B52" i="3"/>
  <c r="O51" i="3"/>
  <c r="P51" i="3" s="1"/>
  <c r="Q51" i="3" s="1"/>
  <c r="L51" i="3"/>
  <c r="R50" i="3"/>
  <c r="M51" i="3"/>
  <c r="K52" i="3"/>
  <c r="L52" i="3" l="1"/>
  <c r="M52" i="3"/>
  <c r="R51" i="3"/>
  <c r="C52" i="3"/>
  <c r="F52" i="3" s="1"/>
  <c r="D52" i="3"/>
  <c r="E52" i="3"/>
  <c r="S51" i="3"/>
  <c r="T50" i="3" s="1"/>
  <c r="U51" i="3"/>
  <c r="O52" i="3" l="1"/>
  <c r="P52" i="3" s="1"/>
  <c r="Q52" i="3" s="1"/>
  <c r="N52" i="3"/>
  <c r="B53" i="3"/>
  <c r="G52" i="3"/>
  <c r="K53" i="3"/>
  <c r="H52" i="3"/>
  <c r="I52" i="3" s="1"/>
  <c r="J52" i="3" s="1"/>
  <c r="U52" i="3" l="1"/>
  <c r="S52" i="3"/>
  <c r="T51" i="3" s="1"/>
  <c r="R52" i="3"/>
  <c r="M53" i="3"/>
  <c r="L53" i="3"/>
  <c r="E53" i="3"/>
  <c r="C53" i="3"/>
  <c r="D53" i="3"/>
  <c r="F53" i="3" s="1"/>
  <c r="N53" i="3" s="1"/>
  <c r="B54" i="3" l="1"/>
  <c r="O53" i="3"/>
  <c r="P53" i="3" s="1"/>
  <c r="Q53" i="3" s="1"/>
  <c r="G53" i="3"/>
  <c r="H53" i="3"/>
  <c r="I53" i="3" s="1"/>
  <c r="J53" i="3" s="1"/>
  <c r="K54" i="3"/>
  <c r="U53" i="3" l="1"/>
  <c r="S53" i="3"/>
  <c r="T52" i="3" s="1"/>
  <c r="L54" i="3"/>
  <c r="K55" i="3" s="1"/>
  <c r="R53" i="3"/>
  <c r="M54" i="3"/>
  <c r="O54" i="3" s="1"/>
  <c r="P54" i="3" s="1"/>
  <c r="Q54" i="3" s="1"/>
  <c r="D54" i="3"/>
  <c r="C54" i="3"/>
  <c r="E54" i="3"/>
  <c r="F54" i="3"/>
  <c r="N54" i="3" s="1"/>
  <c r="R54" i="3" l="1"/>
  <c r="M55" i="3"/>
  <c r="L55" i="3"/>
  <c r="H54" i="3"/>
  <c r="I54" i="3" s="1"/>
  <c r="J54" i="3" s="1"/>
  <c r="B55" i="3"/>
  <c r="G54" i="3"/>
  <c r="C55" i="3" l="1"/>
  <c r="D55" i="3"/>
  <c r="E55" i="3"/>
  <c r="S54" i="3"/>
  <c r="T53" i="3" s="1"/>
  <c r="U54" i="3"/>
  <c r="B56" i="3" l="1"/>
  <c r="F55" i="3"/>
  <c r="N55" i="3" s="1"/>
  <c r="H55" i="3"/>
  <c r="I55" i="3" s="1"/>
  <c r="J55" i="3" s="1"/>
  <c r="D56" i="3" l="1"/>
  <c r="E56" i="3"/>
  <c r="C56" i="3"/>
  <c r="O55" i="3"/>
  <c r="P55" i="3" s="1"/>
  <c r="Q55" i="3" s="1"/>
  <c r="K56" i="3"/>
  <c r="G55" i="3"/>
  <c r="F56" i="3" l="1"/>
  <c r="N56" i="3" s="1"/>
  <c r="L56" i="3"/>
  <c r="K57" i="3" s="1"/>
  <c r="M56" i="3"/>
  <c r="R55" i="3"/>
  <c r="U55" i="3"/>
  <c r="S55" i="3"/>
  <c r="T54" i="3" s="1"/>
  <c r="L57" i="3" l="1"/>
  <c r="M57" i="3"/>
  <c r="R56" i="3"/>
  <c r="H56" i="3"/>
  <c r="I56" i="3" s="1"/>
  <c r="J56" i="3" s="1"/>
  <c r="B57" i="3"/>
  <c r="O56" i="3"/>
  <c r="P56" i="3" s="1"/>
  <c r="Q56" i="3" s="1"/>
  <c r="G56" i="3"/>
  <c r="C57" i="3" l="1"/>
  <c r="G57" i="3" s="1"/>
  <c r="E57" i="3"/>
  <c r="F57" i="3"/>
  <c r="N57" i="3" s="1"/>
  <c r="O57" i="3" s="1"/>
  <c r="P57" i="3" s="1"/>
  <c r="Q57" i="3" s="1"/>
  <c r="D57" i="3"/>
  <c r="U56" i="3"/>
  <c r="S56" i="3"/>
  <c r="T55" i="3" s="1"/>
  <c r="S57" i="3" l="1"/>
  <c r="T56" i="3" s="1"/>
  <c r="K58" i="3"/>
  <c r="B58" i="3"/>
  <c r="H57" i="3"/>
  <c r="I57" i="3" s="1"/>
  <c r="J57" i="3" s="1"/>
  <c r="E58" i="3" l="1"/>
  <c r="C58" i="3"/>
  <c r="D58" i="3"/>
  <c r="L58" i="3"/>
  <c r="M58" i="3"/>
  <c r="R57" i="3"/>
  <c r="U57" i="3"/>
  <c r="G58" i="3" l="1"/>
  <c r="F58" i="3"/>
  <c r="N58" i="3" l="1"/>
  <c r="B59" i="3"/>
  <c r="H58" i="3"/>
  <c r="I58" i="3" s="1"/>
  <c r="J58" i="3" s="1"/>
  <c r="E59" i="3" l="1"/>
  <c r="C59" i="3"/>
  <c r="D59" i="3"/>
  <c r="K59" i="3"/>
  <c r="O58" i="3"/>
  <c r="P58" i="3" l="1"/>
  <c r="Q58" i="3" s="1"/>
  <c r="U58" i="3" s="1"/>
  <c r="S58" i="3"/>
  <c r="T57" i="3" s="1"/>
  <c r="R58" i="3"/>
  <c r="M59" i="3"/>
  <c r="L59" i="3"/>
  <c r="K60" i="3" s="1"/>
  <c r="F59" i="3"/>
  <c r="N59" i="3" s="1"/>
  <c r="O59" i="3" s="1"/>
  <c r="P59" i="3" s="1"/>
  <c r="Q59" i="3" s="1"/>
  <c r="L60" i="3" l="1"/>
  <c r="M60" i="3"/>
  <c r="R59" i="3"/>
  <c r="B60" i="3"/>
  <c r="G59" i="3"/>
  <c r="H59" i="3"/>
  <c r="I59" i="3" s="1"/>
  <c r="J59" i="3" s="1"/>
  <c r="U59" i="3" l="1"/>
  <c r="S59" i="3"/>
  <c r="T58" i="3" s="1"/>
  <c r="C60" i="3"/>
  <c r="D60" i="3"/>
  <c r="F60" i="3" s="1"/>
  <c r="N60" i="3" s="1"/>
  <c r="E60" i="3"/>
  <c r="K61" i="3" l="1"/>
  <c r="O60" i="3"/>
  <c r="P60" i="3" s="1"/>
  <c r="Q60" i="3" s="1"/>
  <c r="G60" i="3"/>
  <c r="B61" i="3"/>
  <c r="H60" i="3"/>
  <c r="I60" i="3" s="1"/>
  <c r="J60" i="3" s="1"/>
  <c r="C61" i="3" l="1"/>
  <c r="D61" i="3"/>
  <c r="F61" i="3" s="1"/>
  <c r="N61" i="3" s="1"/>
  <c r="O61" i="3" s="1"/>
  <c r="P61" i="3" s="1"/>
  <c r="Q61" i="3" s="1"/>
  <c r="E61" i="3"/>
  <c r="S60" i="3"/>
  <c r="T59" i="3" s="1"/>
  <c r="U60" i="3"/>
  <c r="L61" i="3"/>
  <c r="M61" i="3"/>
  <c r="K62" i="3" s="1"/>
  <c r="R60" i="3"/>
  <c r="R61" i="3" l="1"/>
  <c r="M62" i="3"/>
  <c r="L62" i="3"/>
  <c r="G61" i="3"/>
  <c r="B62" i="3"/>
  <c r="H61" i="3"/>
  <c r="I61" i="3" s="1"/>
  <c r="J61" i="3" s="1"/>
  <c r="E62" i="3" l="1"/>
  <c r="D62" i="3"/>
  <c r="C62" i="3"/>
  <c r="S61" i="3"/>
  <c r="T60" i="3" s="1"/>
  <c r="U61" i="3"/>
  <c r="F62" i="3" l="1"/>
  <c r="N62" i="3" s="1"/>
  <c r="G62" i="3" l="1"/>
  <c r="B63" i="3"/>
  <c r="O62" i="3"/>
  <c r="P62" i="3" s="1"/>
  <c r="Q62" i="3" s="1"/>
  <c r="K63" i="3"/>
  <c r="H62" i="3"/>
  <c r="I62" i="3" s="1"/>
  <c r="J62" i="3" s="1"/>
  <c r="L63" i="3" l="1"/>
  <c r="R62" i="3"/>
  <c r="M63" i="3"/>
  <c r="D63" i="3"/>
  <c r="E63" i="3"/>
  <c r="C63" i="3"/>
  <c r="U62" i="3"/>
  <c r="S62" i="3"/>
  <c r="T61" i="3" s="1"/>
  <c r="F63" i="3" l="1"/>
  <c r="N63" i="3" l="1"/>
  <c r="G63" i="3"/>
  <c r="H63" i="3"/>
  <c r="I63" i="3" s="1"/>
  <c r="J63" i="3" s="1"/>
  <c r="B64" i="3"/>
  <c r="C64" i="3" l="1"/>
  <c r="D64" i="3"/>
  <c r="E64" i="3"/>
  <c r="O63" i="3"/>
  <c r="P63" i="3" s="1"/>
  <c r="Q63" i="3" s="1"/>
  <c r="U63" i="3" s="1"/>
  <c r="K64" i="3"/>
  <c r="S63" i="3" l="1"/>
  <c r="T62" i="3" s="1"/>
  <c r="L64" i="3"/>
  <c r="K65" i="3" s="1"/>
  <c r="R63" i="3"/>
  <c r="M64" i="3"/>
  <c r="F64" i="3"/>
  <c r="N64" i="3" s="1"/>
  <c r="R64" i="3" l="1"/>
  <c r="M65" i="3"/>
  <c r="L65" i="3"/>
  <c r="O64" i="3"/>
  <c r="P64" i="3" s="1"/>
  <c r="Q64" i="3" s="1"/>
  <c r="B65" i="3"/>
  <c r="H64" i="3"/>
  <c r="I64" i="3" s="1"/>
  <c r="J64" i="3" s="1"/>
  <c r="G64" i="3"/>
  <c r="C65" i="3" l="1"/>
  <c r="E65" i="3"/>
  <c r="D65" i="3"/>
  <c r="S64" i="3"/>
  <c r="T63" i="3" s="1"/>
  <c r="U64" i="3"/>
  <c r="F65" i="3" l="1"/>
  <c r="N65" i="3" l="1"/>
  <c r="B66" i="3"/>
  <c r="H65" i="3"/>
  <c r="I65" i="3" s="1"/>
  <c r="J65" i="3" s="1"/>
  <c r="G65" i="3"/>
  <c r="E66" i="3" l="1"/>
  <c r="C66" i="3"/>
  <c r="D66" i="3"/>
  <c r="K66" i="3"/>
  <c r="O65" i="3"/>
  <c r="P65" i="3" s="1"/>
  <c r="Q65" i="3" s="1"/>
  <c r="U65" i="3" s="1"/>
  <c r="F66" i="3" l="1"/>
  <c r="N66" i="3" s="1"/>
  <c r="R65" i="3"/>
  <c r="M66" i="3"/>
  <c r="L66" i="3"/>
  <c r="K67" i="3" s="1"/>
  <c r="S65" i="3"/>
  <c r="T64" i="3" s="1"/>
  <c r="L67" i="3" l="1"/>
  <c r="R66" i="3"/>
  <c r="M67" i="3"/>
  <c r="O66" i="3"/>
  <c r="P66" i="3" s="1"/>
  <c r="Q66" i="3" s="1"/>
  <c r="G66" i="3"/>
  <c r="B67" i="3"/>
  <c r="H66" i="3"/>
  <c r="I66" i="3" s="1"/>
  <c r="J66" i="3" s="1"/>
  <c r="D67" i="3" l="1"/>
  <c r="E67" i="3"/>
  <c r="C67" i="3"/>
  <c r="U66" i="3"/>
  <c r="S66" i="3"/>
  <c r="T65" i="3" s="1"/>
  <c r="F67" i="3" l="1"/>
  <c r="N67" i="3" s="1"/>
  <c r="B68" i="3" l="1"/>
  <c r="O67" i="3"/>
  <c r="P67" i="3" s="1"/>
  <c r="Q67" i="3" s="1"/>
  <c r="K68" i="3"/>
  <c r="G67" i="3"/>
  <c r="H67" i="3"/>
  <c r="I67" i="3" s="1"/>
  <c r="J67" i="3" s="1"/>
  <c r="U67" i="3" l="1"/>
  <c r="S67" i="3"/>
  <c r="T66" i="3" s="1"/>
  <c r="L68" i="3"/>
  <c r="K69" i="3" s="1"/>
  <c r="R67" i="3"/>
  <c r="M68" i="3"/>
  <c r="C68" i="3"/>
  <c r="D68" i="3"/>
  <c r="F68" i="3"/>
  <c r="N68" i="3" s="1"/>
  <c r="E68" i="3"/>
  <c r="L69" i="3" l="1"/>
  <c r="M69" i="3"/>
  <c r="R68" i="3"/>
  <c r="H68" i="3"/>
  <c r="I68" i="3" s="1"/>
  <c r="J68" i="3" s="1"/>
  <c r="O68" i="3"/>
  <c r="P68" i="3" s="1"/>
  <c r="Q68" i="3" s="1"/>
  <c r="B69" i="3"/>
  <c r="G68" i="3"/>
  <c r="S68" i="3" l="1"/>
  <c r="T67" i="3" s="1"/>
  <c r="U68" i="3"/>
  <c r="C69" i="3"/>
  <c r="D69" i="3"/>
  <c r="E69" i="3"/>
  <c r="F69" i="3" l="1"/>
  <c r="N69" i="3" s="1"/>
  <c r="H69" i="3" l="1"/>
  <c r="I69" i="3" s="1"/>
  <c r="J69" i="3" s="1"/>
  <c r="B70" i="3"/>
  <c r="K70" i="3"/>
  <c r="O69" i="3"/>
  <c r="P69" i="3" s="1"/>
  <c r="Q69" i="3" s="1"/>
  <c r="G69" i="3"/>
  <c r="R69" i="3" l="1"/>
  <c r="M70" i="3"/>
  <c r="L70" i="3"/>
  <c r="E70" i="3"/>
  <c r="D70" i="3"/>
  <c r="C70" i="3"/>
  <c r="S69" i="3"/>
  <c r="T68" i="3" s="1"/>
  <c r="U69" i="3"/>
  <c r="F70" i="3" l="1"/>
  <c r="N70" i="3" s="1"/>
  <c r="O70" i="3" s="1"/>
  <c r="P70" i="3" s="1"/>
  <c r="Q70" i="3" s="1"/>
  <c r="B71" i="3" l="1"/>
  <c r="H70" i="3"/>
  <c r="I70" i="3" s="1"/>
  <c r="J70" i="3" s="1"/>
  <c r="G70" i="3"/>
  <c r="K71" i="3"/>
  <c r="D71" i="3" l="1"/>
  <c r="F71" i="3" s="1"/>
  <c r="N71" i="3" s="1"/>
  <c r="E71" i="3"/>
  <c r="C71" i="3"/>
  <c r="L71" i="3"/>
  <c r="R70" i="3"/>
  <c r="M71" i="3"/>
  <c r="U70" i="3"/>
  <c r="S70" i="3"/>
  <c r="T69" i="3" s="1"/>
  <c r="G71" i="3" l="1"/>
  <c r="O71" i="3"/>
  <c r="P71" i="3" s="1"/>
  <c r="Q71" i="3" s="1"/>
  <c r="B72" i="3"/>
  <c r="K72" i="3"/>
  <c r="H71" i="3"/>
  <c r="I71" i="3" s="1"/>
  <c r="J71" i="3" s="1"/>
  <c r="L72" i="3" l="1"/>
  <c r="R71" i="3"/>
  <c r="M72" i="3"/>
  <c r="C72" i="3"/>
  <c r="D72" i="3"/>
  <c r="E72" i="3"/>
  <c r="U71" i="3"/>
  <c r="S71" i="3"/>
  <c r="T70" i="3" s="1"/>
  <c r="F72" i="3" l="1"/>
  <c r="N72" i="3" l="1"/>
  <c r="B73" i="3"/>
  <c r="G72" i="3"/>
  <c r="H72" i="3"/>
  <c r="I72" i="3" s="1"/>
  <c r="J72" i="3" s="1"/>
  <c r="C73" i="3" l="1"/>
  <c r="E73" i="3"/>
  <c r="D73" i="3"/>
  <c r="K73" i="3"/>
  <c r="O72" i="3"/>
  <c r="P72" i="3" s="1"/>
  <c r="Q72" i="3" s="1"/>
  <c r="U72" i="3" s="1"/>
  <c r="F73" i="3" l="1"/>
  <c r="N73" i="3" s="1"/>
  <c r="S72" i="3"/>
  <c r="T71" i="3" s="1"/>
  <c r="R72" i="3"/>
  <c r="M73" i="3"/>
  <c r="L73" i="3"/>
  <c r="O73" i="3" s="1"/>
  <c r="P73" i="3" s="1"/>
  <c r="Q73" i="3" s="1"/>
  <c r="K74" i="3" l="1"/>
  <c r="B74" i="3"/>
  <c r="G73" i="3"/>
  <c r="H73" i="3"/>
  <c r="I73" i="3" s="1"/>
  <c r="J73" i="3" s="1"/>
  <c r="S73" i="3" l="1"/>
  <c r="T72" i="3" s="1"/>
  <c r="U73" i="3"/>
  <c r="E74" i="3"/>
  <c r="C74" i="3"/>
  <c r="D74" i="3"/>
  <c r="R73" i="3"/>
  <c r="M74" i="3"/>
  <c r="L74" i="3"/>
  <c r="F74" i="3" l="1"/>
  <c r="N74" i="3" s="1"/>
  <c r="O74" i="3" s="1"/>
  <c r="P74" i="3" s="1"/>
  <c r="Q74" i="3" s="1"/>
  <c r="B75" i="3" l="1"/>
  <c r="K75" i="3"/>
  <c r="G74" i="3"/>
  <c r="H74" i="3"/>
  <c r="I74" i="3" s="1"/>
  <c r="J74" i="3" s="1"/>
  <c r="U74" i="3" l="1"/>
  <c r="S74" i="3"/>
  <c r="T73" i="3" s="1"/>
  <c r="L75" i="3"/>
  <c r="R74" i="3"/>
  <c r="M75" i="3"/>
  <c r="D75" i="3"/>
  <c r="C75" i="3"/>
  <c r="E75" i="3"/>
  <c r="F75" i="3" s="1"/>
  <c r="N75" i="3" l="1"/>
  <c r="O75" i="3" s="1"/>
  <c r="P75" i="3" s="1"/>
  <c r="Q75" i="3" s="1"/>
  <c r="B76" i="3"/>
  <c r="H75" i="3"/>
  <c r="I75" i="3" s="1"/>
  <c r="J75" i="3" s="1"/>
  <c r="G75" i="3"/>
  <c r="K76" i="3"/>
  <c r="S75" i="3" l="1"/>
  <c r="T74" i="3" s="1"/>
  <c r="U75" i="3"/>
  <c r="C76" i="3"/>
  <c r="D76" i="3"/>
  <c r="E76" i="3"/>
  <c r="B77" i="3" s="1"/>
  <c r="F76" i="3"/>
  <c r="N76" i="3" s="1"/>
  <c r="M76" i="3"/>
  <c r="R75" i="3"/>
  <c r="L76" i="3"/>
  <c r="O76" i="3" s="1"/>
  <c r="P76" i="3" s="1"/>
  <c r="Q76" i="3" s="1"/>
  <c r="D77" i="3" l="1"/>
  <c r="E77" i="3"/>
  <c r="C77" i="3"/>
  <c r="G76" i="3"/>
  <c r="K77" i="3"/>
  <c r="H76" i="3"/>
  <c r="I76" i="3" s="1"/>
  <c r="J76" i="3" s="1"/>
  <c r="S76" i="3" l="1"/>
  <c r="T75" i="3" s="1"/>
  <c r="U76" i="3"/>
  <c r="L77" i="3"/>
  <c r="K78" i="3" s="1"/>
  <c r="M77" i="3"/>
  <c r="R76" i="3"/>
  <c r="F77" i="3"/>
  <c r="N77" i="3" s="1"/>
  <c r="L78" i="3" l="1"/>
  <c r="R77" i="3"/>
  <c r="M78" i="3"/>
  <c r="B78" i="3"/>
  <c r="O77" i="3"/>
  <c r="P77" i="3" s="1"/>
  <c r="Q77" i="3" s="1"/>
  <c r="H77" i="3"/>
  <c r="I77" i="3" s="1"/>
  <c r="J77" i="3" s="1"/>
  <c r="G77" i="3"/>
  <c r="C78" i="3" l="1"/>
  <c r="D78" i="3"/>
  <c r="F78" i="3" s="1"/>
  <c r="N78" i="3" s="1"/>
  <c r="E78" i="3"/>
  <c r="U77" i="3"/>
  <c r="S77" i="3"/>
  <c r="T76" i="3" s="1"/>
  <c r="G78" i="3" l="1"/>
  <c r="K79" i="3"/>
  <c r="O78" i="3"/>
  <c r="P78" i="3" s="1"/>
  <c r="Q78" i="3" s="1"/>
  <c r="B79" i="3"/>
  <c r="H78" i="3"/>
  <c r="I78" i="3" s="1"/>
  <c r="J78" i="3" s="1"/>
  <c r="C79" i="3" l="1"/>
  <c r="E79" i="3"/>
  <c r="D79" i="3"/>
  <c r="R78" i="3"/>
  <c r="M79" i="3"/>
  <c r="L79" i="3"/>
  <c r="S78" i="3"/>
  <c r="T77" i="3" s="1"/>
  <c r="U78" i="3"/>
  <c r="F79" i="3" l="1"/>
  <c r="N79" i="3" s="1"/>
  <c r="K80" i="3" s="1"/>
  <c r="R79" i="3" l="1"/>
  <c r="M80" i="3"/>
  <c r="L80" i="3"/>
  <c r="H79" i="3"/>
  <c r="I79" i="3" s="1"/>
  <c r="J79" i="3" s="1"/>
  <c r="O79" i="3"/>
  <c r="P79" i="3" s="1"/>
  <c r="Q79" i="3" s="1"/>
  <c r="B80" i="3"/>
  <c r="G79" i="3"/>
  <c r="E80" i="3" l="1"/>
  <c r="D80" i="3"/>
  <c r="C80" i="3"/>
  <c r="F80" i="3" s="1"/>
  <c r="N80" i="3" s="1"/>
  <c r="S79" i="3"/>
  <c r="T78" i="3" s="1"/>
  <c r="U79" i="3"/>
  <c r="O80" i="3" l="1"/>
  <c r="P80" i="3" s="1"/>
  <c r="Q80" i="3" s="1"/>
  <c r="K81" i="3"/>
  <c r="B81" i="3"/>
  <c r="H80" i="3"/>
  <c r="I80" i="3" s="1"/>
  <c r="J80" i="3" s="1"/>
  <c r="G80" i="3"/>
  <c r="U80" i="3" l="1"/>
  <c r="S80" i="3"/>
  <c r="T79" i="3" s="1"/>
  <c r="D81" i="3"/>
  <c r="E81" i="3"/>
  <c r="C81" i="3"/>
  <c r="F81" i="3"/>
  <c r="N81" i="3" s="1"/>
  <c r="L81" i="3"/>
  <c r="K82" i="3" s="1"/>
  <c r="R80" i="3"/>
  <c r="M81" i="3"/>
  <c r="L82" i="3" l="1"/>
  <c r="R81" i="3"/>
  <c r="M82" i="3"/>
  <c r="O81" i="3"/>
  <c r="P81" i="3" s="1"/>
  <c r="Q81" i="3" s="1"/>
  <c r="H81" i="3"/>
  <c r="I81" i="3" s="1"/>
  <c r="J81" i="3" s="1"/>
  <c r="B82" i="3"/>
  <c r="G81" i="3"/>
  <c r="C82" i="3" l="1"/>
  <c r="D82" i="3"/>
  <c r="E82" i="3"/>
  <c r="F82" i="3" s="1"/>
  <c r="U81" i="3"/>
  <c r="S81" i="3"/>
  <c r="T80" i="3" s="1"/>
  <c r="G82" i="3" l="1"/>
  <c r="N82" i="3"/>
  <c r="B83" i="3"/>
  <c r="H82" i="3"/>
  <c r="I82" i="3" s="1"/>
  <c r="J82" i="3" s="1"/>
  <c r="C83" i="3" l="1"/>
  <c r="E83" i="3"/>
  <c r="D83" i="3"/>
  <c r="O82" i="3"/>
  <c r="P82" i="3" s="1"/>
  <c r="Q82" i="3" s="1"/>
  <c r="U82" i="3" s="1"/>
  <c r="K83" i="3"/>
  <c r="L83" i="3" l="1"/>
  <c r="M83" i="3"/>
  <c r="R82" i="3"/>
  <c r="S82" i="3"/>
  <c r="T81" i="3" s="1"/>
  <c r="F83" i="3"/>
  <c r="N83" i="3" l="1"/>
  <c r="O83" i="3" s="1"/>
  <c r="P83" i="3" s="1"/>
  <c r="Q83" i="3" s="1"/>
  <c r="B84" i="3"/>
  <c r="G83" i="3"/>
  <c r="H83" i="3"/>
  <c r="I83" i="3" s="1"/>
  <c r="J83" i="3" s="1"/>
  <c r="S83" i="3" l="1"/>
  <c r="T82" i="3" s="1"/>
  <c r="U83" i="3"/>
  <c r="E84" i="3"/>
  <c r="D84" i="3"/>
  <c r="C84" i="3"/>
  <c r="K84" i="3"/>
  <c r="R83" i="3" l="1"/>
  <c r="M84" i="3"/>
  <c r="L84" i="3"/>
  <c r="H84" i="3"/>
  <c r="I84" i="3" s="1"/>
  <c r="J84" i="3" s="1"/>
  <c r="F84" i="3"/>
  <c r="B85" i="3"/>
  <c r="D85" i="3" l="1"/>
  <c r="G85" i="3" s="1"/>
  <c r="E85" i="3"/>
  <c r="F85" i="3"/>
  <c r="N85" i="3" s="1"/>
  <c r="C85" i="3"/>
  <c r="N84" i="3"/>
  <c r="O84" i="3" s="1"/>
  <c r="P84" i="3" s="1"/>
  <c r="Q84" i="3" s="1"/>
  <c r="G84" i="3"/>
  <c r="B86" i="3" l="1"/>
  <c r="K85" i="3"/>
  <c r="H85" i="3"/>
  <c r="I85" i="3" s="1"/>
  <c r="J85" i="3" s="1"/>
  <c r="U84" i="3"/>
  <c r="S84" i="3"/>
  <c r="T83" i="3" s="1"/>
  <c r="L85" i="3" l="1"/>
  <c r="K86" i="3" s="1"/>
  <c r="R84" i="3"/>
  <c r="M85" i="3"/>
  <c r="O85" i="3"/>
  <c r="C86" i="3"/>
  <c r="D86" i="3"/>
  <c r="F86" i="3" s="1"/>
  <c r="N86" i="3" s="1"/>
  <c r="E86" i="3"/>
  <c r="B87" i="3" l="1"/>
  <c r="L86" i="3"/>
  <c r="R85" i="3"/>
  <c r="M86" i="3"/>
  <c r="O86" i="3" s="1"/>
  <c r="P86" i="3" s="1"/>
  <c r="Q86" i="3" s="1"/>
  <c r="P85" i="3"/>
  <c r="Q85" i="3" s="1"/>
  <c r="U85" i="3" s="1"/>
  <c r="S85" i="3"/>
  <c r="T84" i="3" s="1"/>
  <c r="G86" i="3"/>
  <c r="H86" i="3"/>
  <c r="I86" i="3" s="1"/>
  <c r="J86" i="3" s="1"/>
  <c r="S86" i="3" l="1"/>
  <c r="T85" i="3" s="1"/>
  <c r="U86" i="3"/>
  <c r="K87" i="3"/>
  <c r="C87" i="3"/>
  <c r="E87" i="3"/>
  <c r="D87" i="3"/>
  <c r="F87" i="3" l="1"/>
  <c r="B88" i="3"/>
  <c r="R86" i="3"/>
  <c r="M87" i="3"/>
  <c r="L87" i="3"/>
  <c r="E88" i="3" l="1"/>
  <c r="C88" i="3"/>
  <c r="D88" i="3"/>
  <c r="N87" i="3"/>
  <c r="G87" i="3"/>
  <c r="H87" i="3"/>
  <c r="I87" i="3" s="1"/>
  <c r="J87" i="3" s="1"/>
  <c r="S87" i="3" l="1"/>
  <c r="T86" i="3" s="1"/>
  <c r="O87" i="3"/>
  <c r="P87" i="3" s="1"/>
  <c r="Q87" i="3" s="1"/>
  <c r="U87" i="3" s="1"/>
  <c r="K88" i="3"/>
  <c r="G88" i="3"/>
  <c r="F88" i="3"/>
  <c r="N88" i="3" s="1"/>
  <c r="B89" i="3"/>
  <c r="R87" i="3" l="1"/>
  <c r="M88" i="3"/>
  <c r="L88" i="3"/>
  <c r="O88" i="3" s="1"/>
  <c r="D89" i="3"/>
  <c r="F89" i="3" s="1"/>
  <c r="N89" i="3" s="1"/>
  <c r="E89" i="3"/>
  <c r="C89" i="3"/>
  <c r="H88" i="3"/>
  <c r="I88" i="3" s="1"/>
  <c r="J88" i="3" s="1"/>
  <c r="P88" i="3" l="1"/>
  <c r="Q88" i="3" s="1"/>
  <c r="U88" i="3" s="1"/>
  <c r="S88" i="3"/>
  <c r="T87" i="3" s="1"/>
  <c r="H89" i="3"/>
  <c r="I89" i="3" s="1"/>
  <c r="J89" i="3" s="1"/>
  <c r="B90" i="3"/>
  <c r="K89" i="3"/>
  <c r="G89" i="3"/>
  <c r="L89" i="3" l="1"/>
  <c r="R88" i="3"/>
  <c r="M89" i="3"/>
  <c r="O89" i="3" s="1"/>
  <c r="C90" i="3"/>
  <c r="D90" i="3"/>
  <c r="E90" i="3"/>
  <c r="F90" i="3" s="1"/>
  <c r="P89" i="3" l="1"/>
  <c r="Q89" i="3" s="1"/>
  <c r="U89" i="3" s="1"/>
  <c r="S89" i="3"/>
  <c r="T88" i="3" s="1"/>
  <c r="N90" i="3"/>
  <c r="B91" i="3"/>
  <c r="G90" i="3"/>
  <c r="H90" i="3"/>
  <c r="I90" i="3" s="1"/>
  <c r="J90" i="3" s="1"/>
  <c r="K90" i="3"/>
  <c r="L90" i="3" l="1"/>
  <c r="O90" i="3" s="1"/>
  <c r="R89" i="3"/>
  <c r="M90" i="3"/>
  <c r="C91" i="3"/>
  <c r="D91" i="3"/>
  <c r="E91" i="3"/>
  <c r="P90" i="3" l="1"/>
  <c r="Q90" i="3" s="1"/>
  <c r="U90" i="3" s="1"/>
  <c r="S90" i="3"/>
  <c r="T89" i="3" s="1"/>
  <c r="F91" i="3"/>
  <c r="N91" i="3" s="1"/>
  <c r="B92" i="3"/>
  <c r="H91" i="3"/>
  <c r="I91" i="3" s="1"/>
  <c r="J91" i="3" s="1"/>
  <c r="K91" i="3"/>
  <c r="R90" i="3" l="1"/>
  <c r="L91" i="3"/>
  <c r="O91" i="3" s="1"/>
  <c r="P91" i="3" s="1"/>
  <c r="Q91" i="3" s="1"/>
  <c r="M91" i="3"/>
  <c r="K92" i="3" s="1"/>
  <c r="E92" i="3"/>
  <c r="D92" i="3"/>
  <c r="C92" i="3"/>
  <c r="G91" i="3"/>
  <c r="R91" i="3" l="1"/>
  <c r="M92" i="3"/>
  <c r="L92" i="3"/>
  <c r="S91" i="3"/>
  <c r="T90" i="3" s="1"/>
  <c r="U91" i="3"/>
  <c r="F92" i="3"/>
  <c r="N92" i="3" l="1"/>
  <c r="K93" i="3" s="1"/>
  <c r="B93" i="3"/>
  <c r="H92" i="3"/>
  <c r="I92" i="3" s="1"/>
  <c r="J92" i="3" s="1"/>
  <c r="G92" i="3"/>
  <c r="O92" i="3"/>
  <c r="P92" i="3" s="1"/>
  <c r="Q92" i="3" s="1"/>
  <c r="L93" i="3" l="1"/>
  <c r="R92" i="3"/>
  <c r="M93" i="3"/>
  <c r="O93" i="3" s="1"/>
  <c r="P93" i="3" s="1"/>
  <c r="Q93" i="3" s="1"/>
  <c r="D93" i="3"/>
  <c r="E93" i="3"/>
  <c r="G93" i="3"/>
  <c r="C93" i="3"/>
  <c r="F93" i="3"/>
  <c r="N93" i="3" s="1"/>
  <c r="U92" i="3"/>
  <c r="S92" i="3"/>
  <c r="T91" i="3" s="1"/>
  <c r="U93" i="3" l="1"/>
  <c r="S93" i="3"/>
  <c r="T92" i="3" s="1"/>
  <c r="H93" i="3"/>
  <c r="I93" i="3" s="1"/>
  <c r="J93" i="3" s="1"/>
  <c r="K94" i="3"/>
  <c r="B94" i="3"/>
  <c r="C94" i="3" l="1"/>
  <c r="B95" i="3"/>
  <c r="D94" i="3"/>
  <c r="E94" i="3"/>
  <c r="F94" i="3"/>
  <c r="N94" i="3" s="1"/>
  <c r="L94" i="3"/>
  <c r="R93" i="3"/>
  <c r="M94" i="3"/>
  <c r="K95" i="3" s="1"/>
  <c r="R94" i="3" l="1"/>
  <c r="M95" i="3"/>
  <c r="L95" i="3"/>
  <c r="O94" i="3"/>
  <c r="P94" i="3" s="1"/>
  <c r="Q94" i="3" s="1"/>
  <c r="C95" i="3"/>
  <c r="E95" i="3"/>
  <c r="D95" i="3"/>
  <c r="G94" i="3"/>
  <c r="H94" i="3"/>
  <c r="I94" i="3" s="1"/>
  <c r="J94" i="3" s="1"/>
  <c r="F95" i="3" l="1"/>
  <c r="N95" i="3" s="1"/>
  <c r="O95" i="3" s="1"/>
  <c r="P95" i="3" s="1"/>
  <c r="Q95" i="3" s="1"/>
  <c r="S94" i="3"/>
  <c r="T93" i="3" s="1"/>
  <c r="U94" i="3"/>
  <c r="H95" i="3" l="1"/>
  <c r="I95" i="3" s="1"/>
  <c r="J95" i="3" s="1"/>
  <c r="B96" i="3"/>
  <c r="K96" i="3"/>
  <c r="G95" i="3"/>
  <c r="R95" i="3" l="1"/>
  <c r="M96" i="3"/>
  <c r="L96" i="3"/>
  <c r="S95" i="3"/>
  <c r="T94" i="3" s="1"/>
  <c r="U95" i="3"/>
  <c r="E96" i="3"/>
  <c r="D96" i="3"/>
  <c r="F96" i="3" s="1"/>
  <c r="N96" i="3" s="1"/>
  <c r="C96" i="3"/>
  <c r="K97" i="3" l="1"/>
  <c r="B97" i="3"/>
  <c r="O96" i="3"/>
  <c r="P96" i="3" s="1"/>
  <c r="Q96" i="3" s="1"/>
  <c r="G96" i="3"/>
  <c r="H96" i="3"/>
  <c r="I96" i="3" s="1"/>
  <c r="J96" i="3" s="1"/>
  <c r="U96" i="3" l="1"/>
  <c r="S96" i="3"/>
  <c r="T95" i="3" s="1"/>
  <c r="D97" i="3"/>
  <c r="F97" i="3" s="1"/>
  <c r="E97" i="3"/>
  <c r="C97" i="3"/>
  <c r="L97" i="3"/>
  <c r="R96" i="3"/>
  <c r="M97" i="3"/>
  <c r="N97" i="3" l="1"/>
  <c r="O97" i="3" s="1"/>
  <c r="P97" i="3" s="1"/>
  <c r="Q97" i="3" s="1"/>
  <c r="B98" i="3"/>
  <c r="G97" i="3"/>
  <c r="K98" i="3"/>
  <c r="H97" i="3"/>
  <c r="I97" i="3" s="1"/>
  <c r="J97" i="3" s="1"/>
  <c r="C98" i="3" l="1"/>
  <c r="D98" i="3"/>
  <c r="E98" i="3"/>
  <c r="U97" i="3"/>
  <c r="S97" i="3"/>
  <c r="T96" i="3" s="1"/>
  <c r="L98" i="3"/>
  <c r="R97" i="3"/>
  <c r="M98" i="3"/>
  <c r="F98" i="3" l="1"/>
  <c r="N98" i="3" s="1"/>
  <c r="O98" i="3" s="1"/>
  <c r="P98" i="3" s="1"/>
  <c r="Q98" i="3" s="1"/>
  <c r="B99" i="3" l="1"/>
  <c r="H98" i="3"/>
  <c r="I98" i="3" s="1"/>
  <c r="J98" i="3" s="1"/>
  <c r="G98" i="3"/>
  <c r="K99" i="3"/>
  <c r="L99" i="3" l="1"/>
  <c r="R98" i="3"/>
  <c r="M99" i="3"/>
  <c r="S98" i="3"/>
  <c r="T97" i="3" s="1"/>
  <c r="U98" i="3"/>
  <c r="C99" i="3"/>
  <c r="E99" i="3"/>
  <c r="D99" i="3"/>
  <c r="F99" i="3" l="1"/>
  <c r="N99" i="3" l="1"/>
  <c r="G99" i="3"/>
  <c r="H99" i="3"/>
  <c r="I99" i="3" s="1"/>
  <c r="J99" i="3" s="1"/>
  <c r="B100" i="3"/>
  <c r="K100" i="3" l="1"/>
  <c r="O99" i="3"/>
  <c r="P99" i="3" s="1"/>
  <c r="Q99" i="3" s="1"/>
  <c r="E100" i="3"/>
  <c r="D100" i="3"/>
  <c r="C100" i="3"/>
  <c r="U99" i="3"/>
  <c r="S99" i="3" l="1"/>
  <c r="T98" i="3" s="1"/>
  <c r="F100" i="3"/>
  <c r="B101" i="3"/>
  <c r="R99" i="3"/>
  <c r="M100" i="3"/>
  <c r="L100" i="3"/>
  <c r="K101" i="3" l="1"/>
  <c r="D101" i="3"/>
  <c r="E101" i="3"/>
  <c r="C101" i="3"/>
  <c r="F101" i="3" s="1"/>
  <c r="N101" i="3" s="1"/>
  <c r="N100" i="3"/>
  <c r="O100" i="3" s="1"/>
  <c r="P100" i="3" s="1"/>
  <c r="Q100" i="3" s="1"/>
  <c r="G100" i="3"/>
  <c r="H100" i="3"/>
  <c r="I100" i="3" s="1"/>
  <c r="J100" i="3" s="1"/>
  <c r="U100" i="3" l="1"/>
  <c r="S100" i="3"/>
  <c r="T99" i="3" s="1"/>
  <c r="B102" i="3"/>
  <c r="G101" i="3"/>
  <c r="H101" i="3"/>
  <c r="I101" i="3" s="1"/>
  <c r="J101" i="3" s="1"/>
  <c r="L101" i="3"/>
  <c r="K102" i="3" s="1"/>
  <c r="R100" i="3"/>
  <c r="M101" i="3"/>
  <c r="O101" i="3"/>
  <c r="P101" i="3" s="1"/>
  <c r="Q101" i="3" s="1"/>
  <c r="L102" i="3" l="1"/>
  <c r="O102" i="3" s="1"/>
  <c r="P102" i="3" s="1"/>
  <c r="Q102" i="3" s="1"/>
  <c r="R101" i="3"/>
  <c r="M102" i="3"/>
  <c r="U101" i="3"/>
  <c r="S101" i="3"/>
  <c r="T100" i="3" s="1"/>
  <c r="C102" i="3"/>
  <c r="D102" i="3"/>
  <c r="E102" i="3"/>
  <c r="F102" i="3"/>
  <c r="N102" i="3" s="1"/>
  <c r="B103" i="3" l="1"/>
  <c r="G102" i="3"/>
  <c r="H102" i="3"/>
  <c r="I102" i="3" s="1"/>
  <c r="J102" i="3" s="1"/>
  <c r="K103" i="3"/>
  <c r="R102" i="3" l="1"/>
  <c r="M103" i="3"/>
  <c r="L103" i="3"/>
  <c r="S102" i="3"/>
  <c r="T101" i="3" s="1"/>
  <c r="U102" i="3"/>
  <c r="C103" i="3"/>
  <c r="E103" i="3"/>
  <c r="D103" i="3"/>
  <c r="B104" i="3" l="1"/>
  <c r="F103" i="3"/>
  <c r="H103" i="3"/>
  <c r="I103" i="3" s="1"/>
  <c r="J103" i="3" s="1"/>
  <c r="N103" i="3" l="1"/>
  <c r="G103" i="3"/>
  <c r="E104" i="3"/>
  <c r="C104" i="3"/>
  <c r="D104" i="3"/>
  <c r="U103" i="3" l="1"/>
  <c r="F104" i="3"/>
  <c r="N104" i="3" s="1"/>
  <c r="K104" i="3"/>
  <c r="O103" i="3"/>
  <c r="P103" i="3" s="1"/>
  <c r="Q103" i="3" s="1"/>
  <c r="B105" i="3" l="1"/>
  <c r="R103" i="3"/>
  <c r="M104" i="3"/>
  <c r="K105" i="3"/>
  <c r="L104" i="3"/>
  <c r="O104" i="3"/>
  <c r="P104" i="3" s="1"/>
  <c r="Q104" i="3" s="1"/>
  <c r="H104" i="3"/>
  <c r="I104" i="3" s="1"/>
  <c r="J104" i="3" s="1"/>
  <c r="G104" i="3"/>
  <c r="S103" i="3"/>
  <c r="T102" i="3" s="1"/>
  <c r="U104" i="3" l="1"/>
  <c r="S104" i="3"/>
  <c r="T103" i="3" s="1"/>
  <c r="L105" i="3"/>
  <c r="R104" i="3"/>
  <c r="M105" i="3"/>
  <c r="D105" i="3"/>
  <c r="E105" i="3"/>
  <c r="C105" i="3"/>
  <c r="G105" i="3" l="1"/>
  <c r="F105" i="3"/>
  <c r="N105" i="3" s="1"/>
  <c r="O105" i="3" s="1"/>
  <c r="P105" i="3" s="1"/>
  <c r="Q105" i="3" s="1"/>
  <c r="K106" i="3"/>
  <c r="H105" i="3"/>
  <c r="I105" i="3" s="1"/>
  <c r="J105" i="3" s="1"/>
  <c r="L106" i="3" l="1"/>
  <c r="R105" i="3"/>
  <c r="M106" i="3"/>
  <c r="B106" i="3"/>
  <c r="U105" i="3"/>
  <c r="S105" i="3"/>
  <c r="T104" i="3" s="1"/>
  <c r="C106" i="3" l="1"/>
  <c r="D106" i="3"/>
  <c r="F106" i="3"/>
  <c r="N106" i="3" s="1"/>
  <c r="O106" i="3" s="1"/>
  <c r="P106" i="3" s="1"/>
  <c r="Q106" i="3" s="1"/>
  <c r="E106" i="3"/>
  <c r="H106" i="3" l="1"/>
  <c r="I106" i="3" s="1"/>
  <c r="J106" i="3" s="1"/>
  <c r="K107" i="3"/>
  <c r="B107" i="3"/>
  <c r="G106" i="3"/>
  <c r="C107" i="3" l="1"/>
  <c r="E107" i="3"/>
  <c r="D107" i="3"/>
  <c r="S106" i="3"/>
  <c r="T105" i="3" s="1"/>
  <c r="U106" i="3"/>
  <c r="L107" i="3"/>
  <c r="R106" i="3"/>
  <c r="M107" i="3"/>
  <c r="G107" i="3" l="1"/>
  <c r="F107" i="3"/>
  <c r="N107" i="3" l="1"/>
  <c r="B108" i="3"/>
  <c r="H107" i="3"/>
  <c r="I107" i="3" s="1"/>
  <c r="J107" i="3" s="1"/>
  <c r="E108" i="3" l="1"/>
  <c r="D108" i="3"/>
  <c r="C108" i="3"/>
  <c r="K108" i="3"/>
  <c r="O107" i="3"/>
  <c r="R107" i="3" l="1"/>
  <c r="M108" i="3"/>
  <c r="L108" i="3"/>
  <c r="H108" i="3"/>
  <c r="I108" i="3" s="1"/>
  <c r="J108" i="3" s="1"/>
  <c r="F108" i="3"/>
  <c r="P107" i="3"/>
  <c r="Q107" i="3" s="1"/>
  <c r="U107" i="3" s="1"/>
  <c r="S107" i="3"/>
  <c r="T106" i="3" s="1"/>
  <c r="B109" i="3"/>
  <c r="D109" i="3" l="1"/>
  <c r="G109" i="3" s="1"/>
  <c r="E109" i="3"/>
  <c r="F109" i="3"/>
  <c r="N109" i="3" s="1"/>
  <c r="C109" i="3"/>
  <c r="N108" i="3"/>
  <c r="K109" i="3" s="1"/>
  <c r="G108" i="3"/>
  <c r="L109" i="3" l="1"/>
  <c r="R108" i="3"/>
  <c r="M109" i="3"/>
  <c r="O109" i="3" s="1"/>
  <c r="B110" i="3"/>
  <c r="O108" i="3"/>
  <c r="P108" i="3" s="1"/>
  <c r="Q108" i="3" s="1"/>
  <c r="H109" i="3"/>
  <c r="I109" i="3" s="1"/>
  <c r="J109" i="3" s="1"/>
  <c r="U108" i="3"/>
  <c r="S108" i="3"/>
  <c r="T107" i="3" s="1"/>
  <c r="P109" i="3" l="1"/>
  <c r="Q109" i="3" s="1"/>
  <c r="S109" i="3"/>
  <c r="T108" i="3" s="1"/>
  <c r="C110" i="3"/>
  <c r="D110" i="3"/>
  <c r="E110" i="3"/>
  <c r="U109" i="3"/>
  <c r="K110" i="3"/>
  <c r="F110" i="3" l="1"/>
  <c r="N110" i="3" s="1"/>
  <c r="G110" i="3"/>
  <c r="L110" i="3"/>
  <c r="R109" i="3"/>
  <c r="M110" i="3"/>
  <c r="K111" i="3" s="1"/>
  <c r="R110" i="3" l="1"/>
  <c r="M111" i="3"/>
  <c r="L111" i="3"/>
  <c r="O110" i="3"/>
  <c r="P110" i="3" s="1"/>
  <c r="Q110" i="3" s="1"/>
  <c r="S110" i="3"/>
  <c r="T109" i="3" s="1"/>
  <c r="U110" i="3"/>
  <c r="B111" i="3"/>
  <c r="H110" i="3"/>
  <c r="I110" i="3" s="1"/>
  <c r="J110" i="3" s="1"/>
  <c r="C111" i="3" l="1"/>
  <c r="E111" i="3"/>
  <c r="D111" i="3"/>
  <c r="F111" i="3" l="1"/>
  <c r="N111" i="3" l="1"/>
  <c r="G111" i="3"/>
  <c r="H111" i="3"/>
  <c r="I111" i="3" s="1"/>
  <c r="J111" i="3" s="1"/>
  <c r="B112" i="3"/>
  <c r="S111" i="3" l="1"/>
  <c r="T110" i="3" s="1"/>
  <c r="K112" i="3"/>
  <c r="O111" i="3"/>
  <c r="P111" i="3" s="1"/>
  <c r="Q111" i="3" s="1"/>
  <c r="U111" i="3" s="1"/>
  <c r="E112" i="3"/>
  <c r="C112" i="3"/>
  <c r="D112" i="3"/>
  <c r="R111" i="3" l="1"/>
  <c r="M112" i="3"/>
  <c r="O112" i="3" s="1"/>
  <c r="P112" i="3" s="1"/>
  <c r="Q112" i="3" s="1"/>
  <c r="K113" i="3"/>
  <c r="L112" i="3"/>
  <c r="F112" i="3"/>
  <c r="N112" i="3" s="1"/>
  <c r="G112" i="3" l="1"/>
  <c r="R112" i="3"/>
  <c r="M113" i="3"/>
  <c r="L113" i="3"/>
  <c r="B113" i="3"/>
  <c r="H112" i="3"/>
  <c r="I112" i="3" s="1"/>
  <c r="J112" i="3" s="1"/>
  <c r="D113" i="3" l="1"/>
  <c r="E113" i="3"/>
  <c r="C113" i="3"/>
  <c r="U112" i="3"/>
  <c r="S112" i="3"/>
  <c r="T111" i="3" s="1"/>
  <c r="H113" i="3" l="1"/>
  <c r="I113" i="3" s="1"/>
  <c r="J113" i="3" s="1"/>
  <c r="F113" i="3"/>
  <c r="N113" i="3" s="1"/>
  <c r="B114" i="3" l="1"/>
  <c r="O113" i="3"/>
  <c r="P113" i="3" s="1"/>
  <c r="Q113" i="3" s="1"/>
  <c r="K114" i="3"/>
  <c r="G113" i="3"/>
  <c r="L114" i="3" l="1"/>
  <c r="R113" i="3"/>
  <c r="M114" i="3"/>
  <c r="U113" i="3"/>
  <c r="S113" i="3"/>
  <c r="T112" i="3" s="1"/>
  <c r="D114" i="3"/>
  <c r="C114" i="3"/>
  <c r="E114" i="3"/>
  <c r="F114" i="3" l="1"/>
  <c r="N114" i="3" s="1"/>
  <c r="B115" i="3" l="1"/>
  <c r="K115" i="3"/>
  <c r="O114" i="3"/>
  <c r="P114" i="3" s="1"/>
  <c r="Q114" i="3" s="1"/>
  <c r="G114" i="3"/>
  <c r="H114" i="3"/>
  <c r="I114" i="3" s="1"/>
  <c r="J114" i="3" s="1"/>
  <c r="S114" i="3" l="1"/>
  <c r="T113" i="3" s="1"/>
  <c r="U114" i="3"/>
  <c r="L115" i="3"/>
  <c r="R114" i="3"/>
  <c r="R115" i="3"/>
  <c r="M115" i="3"/>
  <c r="C115" i="3"/>
  <c r="D115" i="3"/>
  <c r="E115" i="3"/>
  <c r="F115" i="3" l="1"/>
  <c r="N115" i="3" s="1"/>
  <c r="O115" i="3" s="1"/>
  <c r="P115" i="3" s="1"/>
  <c r="Q115" i="3" s="1"/>
  <c r="G115" i="3"/>
  <c r="S115" i="3" l="1"/>
  <c r="H115" i="3"/>
  <c r="I115" i="3" s="1"/>
  <c r="J115" i="3" s="1"/>
  <c r="U115" i="3" l="1"/>
  <c r="T114" i="3"/>
  <c r="T115" i="3"/>
</calcChain>
</file>

<file path=xl/sharedStrings.xml><?xml version="1.0" encoding="utf-8"?>
<sst xmlns="http://schemas.openxmlformats.org/spreadsheetml/2006/main" count="47" uniqueCount="29">
  <si>
    <t>Total</t>
  </si>
  <si>
    <t xml:space="preserve">Total </t>
  </si>
  <si>
    <t>Source</t>
  </si>
  <si>
    <t>Sink</t>
  </si>
  <si>
    <t xml:space="preserve">Year </t>
  </si>
  <si>
    <t>SOURCE</t>
  </si>
  <si>
    <t>SINK</t>
  </si>
  <si>
    <t>Source - Sink Model</t>
  </si>
  <si>
    <r>
      <t>N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</si>
  <si>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Constants</t>
  </si>
  <si>
    <t>l</t>
  </si>
  <si>
    <t xml:space="preserve"> </t>
  </si>
  <si>
    <t>SYSTEM</t>
  </si>
  <si>
    <t>N-Source</t>
  </si>
  <si>
    <t>N-Sink</t>
  </si>
  <si>
    <t>N-Total</t>
  </si>
  <si>
    <t>Delta</t>
  </si>
  <si>
    <t>N</t>
  </si>
  <si>
    <t>R</t>
  </si>
  <si>
    <r>
      <t>K</t>
    </r>
    <r>
      <rPr>
        <b/>
        <sz val="10"/>
        <rFont val="Arial"/>
        <family val="2"/>
      </rPr>
      <t xml:space="preserve"> =</t>
    </r>
  </si>
  <si>
    <r>
      <t>b</t>
    </r>
    <r>
      <rPr>
        <b/>
        <sz val="10"/>
        <rFont val="Arial"/>
        <family val="2"/>
      </rPr>
      <t xml:space="preserve"> =</t>
    </r>
  </si>
  <si>
    <r>
      <t>d</t>
    </r>
    <r>
      <rPr>
        <b/>
        <sz val="10"/>
        <rFont val="Arial"/>
        <family val="2"/>
      </rPr>
      <t xml:space="preserve"> =</t>
    </r>
  </si>
  <si>
    <r>
      <t xml:space="preserve"> i</t>
    </r>
    <r>
      <rPr>
        <b/>
        <sz val="10"/>
        <rFont val="Arial"/>
        <family val="2"/>
      </rPr>
      <t xml:space="preserve">  = </t>
    </r>
  </si>
  <si>
    <t>births</t>
  </si>
  <si>
    <t>deaths</t>
  </si>
  <si>
    <t>immigrants</t>
  </si>
  <si>
    <t>emigrants</t>
  </si>
  <si>
    <t>source</t>
  </si>
  <si>
    <t>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</si>
</sst>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Proportion of Population in Source and Sink Habitat</a:t>
            </a:r>
          </a:p>
        </c:rich>
      </c:tx>
      <c:layout>
        <c:manualLayout>
          <c:xMode val="edge"/>
          <c:yMode val="edge"/>
          <c:x val="0.14286161293989433"/>
          <c:y val="3.4221580650102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29241940984151"/>
          <c:y val="0.25095825810075056"/>
          <c:w val="0.61311442220037993"/>
          <c:h val="0.54374289255162622"/>
        </c:manualLayout>
      </c:layout>
      <c:barChart>
        <c:barDir val="col"/>
        <c:grouping val="percentStacked"/>
        <c:varyColors val="0"/>
        <c:ser>
          <c:idx val="0"/>
          <c:order val="0"/>
          <c:tx>
            <c:v>Source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'Source-Sink'!$G$15:$G$35</c:f>
              <c:numCache>
                <c:formatCode>0.0</c:formatCode>
                <c:ptCount val="21"/>
                <c:pt idx="0">
                  <c:v>14</c:v>
                </c:pt>
                <c:pt idx="1">
                  <c:v>19.599999999999998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9-9E4C-BCC4-8D0A9685D254}"/>
            </c:ext>
          </c:extLst>
        </c:ser>
        <c:ser>
          <c:idx val="1"/>
          <c:order val="1"/>
          <c:tx>
            <c:v>Sink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'Source-Sink'!$O$15:$O$35</c:f>
              <c:numCache>
                <c:formatCode>0.0</c:formatCode>
                <c:ptCount val="21"/>
                <c:pt idx="0">
                  <c:v>90</c:v>
                </c:pt>
                <c:pt idx="1">
                  <c:v>81</c:v>
                </c:pt>
                <c:pt idx="2">
                  <c:v>75.34</c:v>
                </c:pt>
                <c:pt idx="3">
                  <c:v>77.805999999999997</c:v>
                </c:pt>
                <c:pt idx="4">
                  <c:v>80.025399999999991</c:v>
                </c:pt>
                <c:pt idx="5">
                  <c:v>82.022859999999994</c:v>
                </c:pt>
                <c:pt idx="6">
                  <c:v>83.820573999999993</c:v>
                </c:pt>
                <c:pt idx="7">
                  <c:v>85.4385166</c:v>
                </c:pt>
                <c:pt idx="8">
                  <c:v>86.894664939999984</c:v>
                </c:pt>
                <c:pt idx="9">
                  <c:v>88.205198445999997</c:v>
                </c:pt>
                <c:pt idx="10">
                  <c:v>89.384678601399997</c:v>
                </c:pt>
                <c:pt idx="11">
                  <c:v>90.446210741260003</c:v>
                </c:pt>
                <c:pt idx="12">
                  <c:v>91.401589667134004</c:v>
                </c:pt>
                <c:pt idx="13">
                  <c:v>92.261430700420604</c:v>
                </c:pt>
                <c:pt idx="14">
                  <c:v>93.035287630378548</c:v>
                </c:pt>
                <c:pt idx="15">
                  <c:v>93.731758867340687</c:v>
                </c:pt>
                <c:pt idx="16">
                  <c:v>94.358582980606613</c:v>
                </c:pt>
                <c:pt idx="17">
                  <c:v>94.922724682545947</c:v>
                </c:pt>
                <c:pt idx="18">
                  <c:v>95.430452214291364</c:v>
                </c:pt>
                <c:pt idx="19">
                  <c:v>95.887406992862239</c:v>
                </c:pt>
                <c:pt idx="20">
                  <c:v>96.298666293576019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9-9E4C-BCC4-8D0A9685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9371760"/>
        <c:axId val="1"/>
      </c:barChart>
      <c:catAx>
        <c:axId val="150937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513422727505784"/>
              <c:y val="0.89356349475267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Population</a:t>
                </a:r>
              </a:p>
            </c:rich>
          </c:tx>
          <c:layout>
            <c:manualLayout>
              <c:xMode val="edge"/>
              <c:yMode val="edge"/>
              <c:x val="3.8691686837888054E-2"/>
              <c:y val="0.31559902155094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9371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21711043353709"/>
          <c:y val="0.47149733340141009"/>
          <c:w val="0.12798019492532201"/>
          <c:h val="0.102664741950307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Individuals in the Source, Sink, and Total Population</a:t>
            </a:r>
          </a:p>
        </c:rich>
      </c:tx>
      <c:layout>
        <c:manualLayout>
          <c:xMode val="edge"/>
          <c:yMode val="edge"/>
          <c:x val="0.1346195210932202"/>
          <c:y val="3.4091982993543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81892723140761"/>
          <c:y val="0.21212789418205083"/>
          <c:w val="0.60990885066724254"/>
          <c:h val="0.56062372033827723"/>
        </c:manualLayout>
      </c:layout>
      <c:lineChart>
        <c:grouping val="standard"/>
        <c:varyColors val="0"/>
        <c:ser>
          <c:idx val="0"/>
          <c:order val="0"/>
          <c:tx>
            <c:v>Souce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'Source-Sink'!$G$15:$G$35</c:f>
              <c:numCache>
                <c:formatCode>0.0</c:formatCode>
                <c:ptCount val="21"/>
                <c:pt idx="0">
                  <c:v>14</c:v>
                </c:pt>
                <c:pt idx="1">
                  <c:v>19.599999999999998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D6-F847-BC84-4E5884A0EC40}"/>
            </c:ext>
          </c:extLst>
        </c:ser>
        <c:ser>
          <c:idx val="1"/>
          <c:order val="1"/>
          <c:tx>
            <c:v>Sink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'Source-Sink'!$O$15:$O$35</c:f>
              <c:numCache>
                <c:formatCode>0.0</c:formatCode>
                <c:ptCount val="21"/>
                <c:pt idx="0">
                  <c:v>90</c:v>
                </c:pt>
                <c:pt idx="1">
                  <c:v>81</c:v>
                </c:pt>
                <c:pt idx="2">
                  <c:v>75.34</c:v>
                </c:pt>
                <c:pt idx="3">
                  <c:v>77.805999999999997</c:v>
                </c:pt>
                <c:pt idx="4">
                  <c:v>80.025399999999991</c:v>
                </c:pt>
                <c:pt idx="5">
                  <c:v>82.022859999999994</c:v>
                </c:pt>
                <c:pt idx="6">
                  <c:v>83.820573999999993</c:v>
                </c:pt>
                <c:pt idx="7">
                  <c:v>85.4385166</c:v>
                </c:pt>
                <c:pt idx="8">
                  <c:v>86.894664939999984</c:v>
                </c:pt>
                <c:pt idx="9">
                  <c:v>88.205198445999997</c:v>
                </c:pt>
                <c:pt idx="10">
                  <c:v>89.384678601399997</c:v>
                </c:pt>
                <c:pt idx="11">
                  <c:v>90.446210741260003</c:v>
                </c:pt>
                <c:pt idx="12">
                  <c:v>91.401589667134004</c:v>
                </c:pt>
                <c:pt idx="13">
                  <c:v>92.261430700420604</c:v>
                </c:pt>
                <c:pt idx="14">
                  <c:v>93.035287630378548</c:v>
                </c:pt>
                <c:pt idx="15">
                  <c:v>93.731758867340687</c:v>
                </c:pt>
                <c:pt idx="16">
                  <c:v>94.358582980606613</c:v>
                </c:pt>
                <c:pt idx="17">
                  <c:v>94.922724682545947</c:v>
                </c:pt>
                <c:pt idx="18">
                  <c:v>95.430452214291364</c:v>
                </c:pt>
                <c:pt idx="19">
                  <c:v>95.887406992862239</c:v>
                </c:pt>
                <c:pt idx="20">
                  <c:v>96.298666293576019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6-F847-BC84-4E5884A0EC40}"/>
            </c:ext>
          </c:extLst>
        </c:ser>
        <c:ser>
          <c:idx val="2"/>
          <c:order val="2"/>
          <c:tx>
            <c:v>Total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'Source-Sink'!$A$15:$A$35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'Source-Sink'!$S$15:$S$35</c:f>
              <c:numCache>
                <c:formatCode>0.0</c:formatCode>
                <c:ptCount val="21"/>
                <c:pt idx="0">
                  <c:v>104</c:v>
                </c:pt>
                <c:pt idx="1">
                  <c:v>100.6</c:v>
                </c:pt>
                <c:pt idx="2">
                  <c:v>100.34</c:v>
                </c:pt>
                <c:pt idx="3">
                  <c:v>102.806</c:v>
                </c:pt>
                <c:pt idx="4">
                  <c:v>105.02539999999999</c:v>
                </c:pt>
                <c:pt idx="5">
                  <c:v>107.02285999999999</c:v>
                </c:pt>
                <c:pt idx="6">
                  <c:v>108.82057399999999</c:v>
                </c:pt>
                <c:pt idx="7">
                  <c:v>110.4385166</c:v>
                </c:pt>
                <c:pt idx="8">
                  <c:v>111.89466493999998</c:v>
                </c:pt>
                <c:pt idx="9">
                  <c:v>113.205198446</c:v>
                </c:pt>
                <c:pt idx="10">
                  <c:v>114.3846786014</c:v>
                </c:pt>
                <c:pt idx="11">
                  <c:v>115.44621074126</c:v>
                </c:pt>
                <c:pt idx="12">
                  <c:v>116.401589667134</c:v>
                </c:pt>
                <c:pt idx="13">
                  <c:v>117.2614307004206</c:v>
                </c:pt>
                <c:pt idx="14">
                  <c:v>118.03528763037855</c:v>
                </c:pt>
                <c:pt idx="15">
                  <c:v>118.73175886734069</c:v>
                </c:pt>
                <c:pt idx="16">
                  <c:v>119.35858298060661</c:v>
                </c:pt>
                <c:pt idx="17">
                  <c:v>119.92272468254595</c:v>
                </c:pt>
                <c:pt idx="18">
                  <c:v>120.43045221429136</c:v>
                </c:pt>
                <c:pt idx="19">
                  <c:v>120.88740699286224</c:v>
                </c:pt>
                <c:pt idx="20">
                  <c:v>121.29866629357602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D6-F847-BC84-4E5884A0E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483616"/>
        <c:axId val="1"/>
      </c:lineChart>
      <c:catAx>
        <c:axId val="15084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605796941784799"/>
              <c:y val="0.87881556161135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8462720312348625E-2"/>
              <c:y val="0.284099858279532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8483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45381238515991"/>
          <c:y val="0.4204677902537079"/>
          <c:w val="0.16209289274489777"/>
          <c:h val="0.16288391874693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 of Individuals in the Source, Sink, and Total for 100 year projection</a:t>
            </a:r>
          </a:p>
        </c:rich>
      </c:tx>
      <c:layout>
        <c:manualLayout>
          <c:xMode val="edge"/>
          <c:yMode val="edge"/>
          <c:x val="0.1346195210932202"/>
          <c:y val="3.4091982993543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07159006623985"/>
          <c:y val="0.25758387150677603"/>
          <c:w val="0.61265618783241027"/>
          <c:h val="0.54925972600709594"/>
        </c:manualLayout>
      </c:layout>
      <c:lineChart>
        <c:grouping val="standard"/>
        <c:varyColors val="0"/>
        <c:ser>
          <c:idx val="0"/>
          <c:order val="0"/>
          <c:tx>
            <c:v>Souce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'Source-Sink'!$A$15:$A$115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'Source-Sink'!$G$15:$G$115</c:f>
              <c:numCache>
                <c:formatCode>0.0</c:formatCode>
                <c:ptCount val="101"/>
                <c:pt idx="0">
                  <c:v>14</c:v>
                </c:pt>
                <c:pt idx="1">
                  <c:v>19.599999999999998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  <c:pt idx="52">
                  <c:v>25</c:v>
                </c:pt>
                <c:pt idx="53">
                  <c:v>25</c:v>
                </c:pt>
                <c:pt idx="54">
                  <c:v>25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  <c:pt idx="68">
                  <c:v>25</c:v>
                </c:pt>
                <c:pt idx="69">
                  <c:v>25</c:v>
                </c:pt>
                <c:pt idx="70">
                  <c:v>25</c:v>
                </c:pt>
                <c:pt idx="71">
                  <c:v>25</c:v>
                </c:pt>
                <c:pt idx="72">
                  <c:v>25</c:v>
                </c:pt>
                <c:pt idx="73">
                  <c:v>25</c:v>
                </c:pt>
                <c:pt idx="74">
                  <c:v>25</c:v>
                </c:pt>
                <c:pt idx="75">
                  <c:v>25</c:v>
                </c:pt>
                <c:pt idx="76">
                  <c:v>25</c:v>
                </c:pt>
                <c:pt idx="77">
                  <c:v>25</c:v>
                </c:pt>
                <c:pt idx="78">
                  <c:v>25</c:v>
                </c:pt>
                <c:pt idx="79">
                  <c:v>25</c:v>
                </c:pt>
                <c:pt idx="80">
                  <c:v>25</c:v>
                </c:pt>
                <c:pt idx="81">
                  <c:v>25</c:v>
                </c:pt>
                <c:pt idx="82">
                  <c:v>25</c:v>
                </c:pt>
                <c:pt idx="83">
                  <c:v>25</c:v>
                </c:pt>
                <c:pt idx="84">
                  <c:v>25</c:v>
                </c:pt>
                <c:pt idx="85">
                  <c:v>25</c:v>
                </c:pt>
                <c:pt idx="86">
                  <c:v>25</c:v>
                </c:pt>
                <c:pt idx="87">
                  <c:v>25</c:v>
                </c:pt>
                <c:pt idx="88">
                  <c:v>25</c:v>
                </c:pt>
                <c:pt idx="89">
                  <c:v>25</c:v>
                </c:pt>
                <c:pt idx="90">
                  <c:v>25</c:v>
                </c:pt>
                <c:pt idx="91">
                  <c:v>25</c:v>
                </c:pt>
                <c:pt idx="92">
                  <c:v>25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25</c:v>
                </c:pt>
                <c:pt idx="98">
                  <c:v>25</c:v>
                </c:pt>
                <c:pt idx="99">
                  <c:v>25</c:v>
                </c:pt>
                <c:pt idx="10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A-8A43-B9E0-E5C0B2A88670}"/>
            </c:ext>
          </c:extLst>
        </c:ser>
        <c:ser>
          <c:idx val="1"/>
          <c:order val="1"/>
          <c:tx>
            <c:v>Sink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'Source-Sink'!$A$15:$A$115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'Source-Sink'!$O$15:$O$115</c:f>
              <c:numCache>
                <c:formatCode>0.0</c:formatCode>
                <c:ptCount val="101"/>
                <c:pt idx="0">
                  <c:v>90</c:v>
                </c:pt>
                <c:pt idx="1">
                  <c:v>81</c:v>
                </c:pt>
                <c:pt idx="2">
                  <c:v>75.34</c:v>
                </c:pt>
                <c:pt idx="3">
                  <c:v>77.805999999999997</c:v>
                </c:pt>
                <c:pt idx="4">
                  <c:v>80.025399999999991</c:v>
                </c:pt>
                <c:pt idx="5">
                  <c:v>82.022859999999994</c:v>
                </c:pt>
                <c:pt idx="6">
                  <c:v>83.820573999999993</c:v>
                </c:pt>
                <c:pt idx="7">
                  <c:v>85.4385166</c:v>
                </c:pt>
                <c:pt idx="8">
                  <c:v>86.894664939999984</c:v>
                </c:pt>
                <c:pt idx="9">
                  <c:v>88.205198445999997</c:v>
                </c:pt>
                <c:pt idx="10">
                  <c:v>89.384678601399997</c:v>
                </c:pt>
                <c:pt idx="11">
                  <c:v>90.446210741260003</c:v>
                </c:pt>
                <c:pt idx="12">
                  <c:v>91.401589667134004</c:v>
                </c:pt>
                <c:pt idx="13">
                  <c:v>92.261430700420604</c:v>
                </c:pt>
                <c:pt idx="14">
                  <c:v>93.035287630378548</c:v>
                </c:pt>
                <c:pt idx="15">
                  <c:v>93.731758867340687</c:v>
                </c:pt>
                <c:pt idx="16">
                  <c:v>94.358582980606613</c:v>
                </c:pt>
                <c:pt idx="17">
                  <c:v>94.922724682545947</c:v>
                </c:pt>
                <c:pt idx="18">
                  <c:v>95.430452214291364</c:v>
                </c:pt>
                <c:pt idx="19">
                  <c:v>95.887406992862239</c:v>
                </c:pt>
                <c:pt idx="20">
                  <c:v>96.298666293576019</c:v>
                </c:pt>
                <c:pt idx="21">
                  <c:v>96.668799664218412</c:v>
                </c:pt>
                <c:pt idx="22">
                  <c:v>97.001919697796581</c:v>
                </c:pt>
                <c:pt idx="23">
                  <c:v>97.301727728016928</c:v>
                </c:pt>
                <c:pt idx="24">
                  <c:v>97.571554955215248</c:v>
                </c:pt>
                <c:pt idx="25">
                  <c:v>97.814399459693718</c:v>
                </c:pt>
                <c:pt idx="26">
                  <c:v>98.032959513724336</c:v>
                </c:pt>
                <c:pt idx="27">
                  <c:v>98.229663562351902</c:v>
                </c:pt>
                <c:pt idx="28">
                  <c:v>98.406697206116718</c:v>
                </c:pt>
                <c:pt idx="29">
                  <c:v>98.566027485505046</c:v>
                </c:pt>
                <c:pt idx="30">
                  <c:v>98.709424736954531</c:v>
                </c:pt>
                <c:pt idx="31">
                  <c:v>98.838482263259067</c:v>
                </c:pt>
                <c:pt idx="32">
                  <c:v>98.954634036933172</c:v>
                </c:pt>
                <c:pt idx="33">
                  <c:v>99.059170633239859</c:v>
                </c:pt>
                <c:pt idx="34">
                  <c:v>99.15325356991589</c:v>
                </c:pt>
                <c:pt idx="35">
                  <c:v>99.237928212924317</c:v>
                </c:pt>
                <c:pt idx="36">
                  <c:v>99.314135391631879</c:v>
                </c:pt>
                <c:pt idx="37">
                  <c:v>99.382721852468691</c:v>
                </c:pt>
                <c:pt idx="38">
                  <c:v>99.444449667221818</c:v>
                </c:pt>
                <c:pt idx="39">
                  <c:v>99.50000470049963</c:v>
                </c:pt>
                <c:pt idx="40">
                  <c:v>99.550004230449673</c:v>
                </c:pt>
                <c:pt idx="41">
                  <c:v>99.595003807404723</c:v>
                </c:pt>
                <c:pt idx="42">
                  <c:v>99.635503426664229</c:v>
                </c:pt>
                <c:pt idx="43">
                  <c:v>99.671953083997806</c:v>
                </c:pt>
                <c:pt idx="44">
                  <c:v>99.704757775598026</c:v>
                </c:pt>
                <c:pt idx="45">
                  <c:v>99.734281998038227</c:v>
                </c:pt>
                <c:pt idx="46">
                  <c:v>99.760853798234393</c:v>
                </c:pt>
                <c:pt idx="47">
                  <c:v>99.784768418410948</c:v>
                </c:pt>
                <c:pt idx="48">
                  <c:v>99.806291576569848</c:v>
                </c:pt>
                <c:pt idx="49">
                  <c:v>99.825662418912884</c:v>
                </c:pt>
                <c:pt idx="50">
                  <c:v>99.843096177021607</c:v>
                </c:pt>
                <c:pt idx="51">
                  <c:v>99.858786559319441</c:v>
                </c:pt>
                <c:pt idx="52">
                  <c:v>99.872907903387514</c:v>
                </c:pt>
                <c:pt idx="53">
                  <c:v>99.885617113048767</c:v>
                </c:pt>
                <c:pt idx="54">
                  <c:v>99.897055401743884</c:v>
                </c:pt>
                <c:pt idx="55">
                  <c:v>99.907349861569486</c:v>
                </c:pt>
                <c:pt idx="56">
                  <c:v>99.916614875412549</c:v>
                </c:pt>
                <c:pt idx="57">
                  <c:v>99.924953387871284</c:v>
                </c:pt>
                <c:pt idx="58">
                  <c:v>99.932458049084161</c:v>
                </c:pt>
                <c:pt idx="59">
                  <c:v>99.939212244175735</c:v>
                </c:pt>
                <c:pt idx="60">
                  <c:v>99.945291019758173</c:v>
                </c:pt>
                <c:pt idx="61">
                  <c:v>99.950761917782373</c:v>
                </c:pt>
                <c:pt idx="62">
                  <c:v>99.955685726004134</c:v>
                </c:pt>
                <c:pt idx="63">
                  <c:v>99.960117153403715</c:v>
                </c:pt>
                <c:pt idx="64">
                  <c:v>99.964105438063342</c:v>
                </c:pt>
                <c:pt idx="65">
                  <c:v>99.967694894257008</c:v>
                </c:pt>
                <c:pt idx="66">
                  <c:v>99.97092540483132</c:v>
                </c:pt>
                <c:pt idx="67">
                  <c:v>99.973832864348182</c:v>
                </c:pt>
                <c:pt idx="68">
                  <c:v>99.976449577913343</c:v>
                </c:pt>
                <c:pt idx="69">
                  <c:v>99.97880462012202</c:v>
                </c:pt>
                <c:pt idx="70">
                  <c:v>99.980924158109829</c:v>
                </c:pt>
                <c:pt idx="71">
                  <c:v>99.982831742298856</c:v>
                </c:pt>
                <c:pt idx="72">
                  <c:v>99.984548568068959</c:v>
                </c:pt>
                <c:pt idx="73">
                  <c:v>99.986093711262058</c:v>
                </c:pt>
                <c:pt idx="74">
                  <c:v>99.987484340135865</c:v>
                </c:pt>
                <c:pt idx="75">
                  <c:v>99.988735906122272</c:v>
                </c:pt>
                <c:pt idx="76">
                  <c:v>99.989862315510067</c:v>
                </c:pt>
                <c:pt idx="77">
                  <c:v>99.990876083959066</c:v>
                </c:pt>
                <c:pt idx="78">
                  <c:v>99.991788475563169</c:v>
                </c:pt>
                <c:pt idx="79">
                  <c:v>99.992609628006846</c:v>
                </c:pt>
                <c:pt idx="80">
                  <c:v>99.993348665206156</c:v>
                </c:pt>
                <c:pt idx="81">
                  <c:v>99.994013798685529</c:v>
                </c:pt>
                <c:pt idx="82">
                  <c:v>99.99461241881697</c:v>
                </c:pt>
                <c:pt idx="83">
                  <c:v>99.995151176935252</c:v>
                </c:pt>
                <c:pt idx="84">
                  <c:v>99.995636059241733</c:v>
                </c:pt>
                <c:pt idx="85">
                  <c:v>99.996072453317538</c:v>
                </c:pt>
                <c:pt idx="86">
                  <c:v>99.996465207985779</c:v>
                </c:pt>
                <c:pt idx="87">
                  <c:v>99.996818687187201</c:v>
                </c:pt>
                <c:pt idx="88">
                  <c:v>99.997136818468476</c:v>
                </c:pt>
                <c:pt idx="89">
                  <c:v>99.997423136621634</c:v>
                </c:pt>
                <c:pt idx="90">
                  <c:v>99.997680822959467</c:v>
                </c:pt>
                <c:pt idx="91">
                  <c:v>99.997912740663509</c:v>
                </c:pt>
                <c:pt idx="92">
                  <c:v>99.998121466597169</c:v>
                </c:pt>
                <c:pt idx="93">
                  <c:v>99.998309319937448</c:v>
                </c:pt>
                <c:pt idx="94">
                  <c:v>99.998478387943692</c:v>
                </c:pt>
                <c:pt idx="95">
                  <c:v>99.998630549149311</c:v>
                </c:pt>
                <c:pt idx="96">
                  <c:v>99.998767494234386</c:v>
                </c:pt>
                <c:pt idx="97">
                  <c:v>99.998890744810964</c:v>
                </c:pt>
                <c:pt idx="98">
                  <c:v>99.999001670329847</c:v>
                </c:pt>
                <c:pt idx="99">
                  <c:v>99.999101503296856</c:v>
                </c:pt>
                <c:pt idx="100">
                  <c:v>99.999191352967159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A-8A43-B9E0-E5C0B2A88670}"/>
            </c:ext>
          </c:extLst>
        </c:ser>
        <c:ser>
          <c:idx val="2"/>
          <c:order val="2"/>
          <c:tx>
            <c:v>Total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'Source-Sink'!$A$15:$A$115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'Source-Sink'!$S$15:$S$115</c:f>
              <c:numCache>
                <c:formatCode>0.0</c:formatCode>
                <c:ptCount val="101"/>
                <c:pt idx="0">
                  <c:v>104</c:v>
                </c:pt>
                <c:pt idx="1">
                  <c:v>100.6</c:v>
                </c:pt>
                <c:pt idx="2">
                  <c:v>100.34</c:v>
                </c:pt>
                <c:pt idx="3">
                  <c:v>102.806</c:v>
                </c:pt>
                <c:pt idx="4">
                  <c:v>105.02539999999999</c:v>
                </c:pt>
                <c:pt idx="5">
                  <c:v>107.02285999999999</c:v>
                </c:pt>
                <c:pt idx="6">
                  <c:v>108.82057399999999</c:v>
                </c:pt>
                <c:pt idx="7">
                  <c:v>110.4385166</c:v>
                </c:pt>
                <c:pt idx="8">
                  <c:v>111.89466493999998</c:v>
                </c:pt>
                <c:pt idx="9">
                  <c:v>113.205198446</c:v>
                </c:pt>
                <c:pt idx="10">
                  <c:v>114.3846786014</c:v>
                </c:pt>
                <c:pt idx="11">
                  <c:v>115.44621074126</c:v>
                </c:pt>
                <c:pt idx="12">
                  <c:v>116.401589667134</c:v>
                </c:pt>
                <c:pt idx="13">
                  <c:v>117.2614307004206</c:v>
                </c:pt>
                <c:pt idx="14">
                  <c:v>118.03528763037855</c:v>
                </c:pt>
                <c:pt idx="15">
                  <c:v>118.73175886734069</c:v>
                </c:pt>
                <c:pt idx="16">
                  <c:v>119.35858298060661</c:v>
                </c:pt>
                <c:pt idx="17">
                  <c:v>119.92272468254595</c:v>
                </c:pt>
                <c:pt idx="18">
                  <c:v>120.43045221429136</c:v>
                </c:pt>
                <c:pt idx="19">
                  <c:v>120.88740699286224</c:v>
                </c:pt>
                <c:pt idx="20">
                  <c:v>121.29866629357602</c:v>
                </c:pt>
                <c:pt idx="21">
                  <c:v>121.66879966421841</c:v>
                </c:pt>
                <c:pt idx="22">
                  <c:v>122.00191969779658</c:v>
                </c:pt>
                <c:pt idx="23">
                  <c:v>122.30172772801693</c:v>
                </c:pt>
                <c:pt idx="24">
                  <c:v>122.57155495521525</c:v>
                </c:pt>
                <c:pt idx="25">
                  <c:v>122.81439945969372</c:v>
                </c:pt>
                <c:pt idx="26">
                  <c:v>123.03295951372434</c:v>
                </c:pt>
                <c:pt idx="27">
                  <c:v>123.2296635623519</c:v>
                </c:pt>
                <c:pt idx="28">
                  <c:v>123.40669720611672</c:v>
                </c:pt>
                <c:pt idx="29">
                  <c:v>123.56602748550505</c:v>
                </c:pt>
                <c:pt idx="30">
                  <c:v>123.70942473695453</c:v>
                </c:pt>
                <c:pt idx="31">
                  <c:v>123.83848226325907</c:v>
                </c:pt>
                <c:pt idx="32">
                  <c:v>123.95463403693317</c:v>
                </c:pt>
                <c:pt idx="33">
                  <c:v>124.05917063323986</c:v>
                </c:pt>
                <c:pt idx="34">
                  <c:v>124.15325356991589</c:v>
                </c:pt>
                <c:pt idx="35">
                  <c:v>124.23792821292432</c:v>
                </c:pt>
                <c:pt idx="36">
                  <c:v>124.31413539163188</c:v>
                </c:pt>
                <c:pt idx="37">
                  <c:v>124.38272185246869</c:v>
                </c:pt>
                <c:pt idx="38">
                  <c:v>124.44444966722182</c:v>
                </c:pt>
                <c:pt idx="39">
                  <c:v>124.50000470049963</c:v>
                </c:pt>
                <c:pt idx="40">
                  <c:v>124.55000423044967</c:v>
                </c:pt>
                <c:pt idx="41">
                  <c:v>124.59500380740472</c:v>
                </c:pt>
                <c:pt idx="42">
                  <c:v>124.63550342666423</c:v>
                </c:pt>
                <c:pt idx="43">
                  <c:v>124.67195308399781</c:v>
                </c:pt>
                <c:pt idx="44">
                  <c:v>124.70475777559803</c:v>
                </c:pt>
                <c:pt idx="45">
                  <c:v>124.73428199803823</c:v>
                </c:pt>
                <c:pt idx="46">
                  <c:v>124.76085379823439</c:v>
                </c:pt>
                <c:pt idx="47">
                  <c:v>124.78476841841095</c:v>
                </c:pt>
                <c:pt idx="48">
                  <c:v>124.80629157656985</c:v>
                </c:pt>
                <c:pt idx="49">
                  <c:v>124.82566241891288</c:v>
                </c:pt>
                <c:pt idx="50">
                  <c:v>124.84309617702161</c:v>
                </c:pt>
                <c:pt idx="51">
                  <c:v>124.85878655931944</c:v>
                </c:pt>
                <c:pt idx="52">
                  <c:v>124.87290790338751</c:v>
                </c:pt>
                <c:pt idx="53">
                  <c:v>124.88561711304877</c:v>
                </c:pt>
                <c:pt idx="54">
                  <c:v>124.89705540174388</c:v>
                </c:pt>
                <c:pt idx="55">
                  <c:v>124.90734986156949</c:v>
                </c:pt>
                <c:pt idx="56">
                  <c:v>124.91661487541255</c:v>
                </c:pt>
                <c:pt idx="57">
                  <c:v>124.92495338787128</c:v>
                </c:pt>
                <c:pt idx="58">
                  <c:v>124.93245804908416</c:v>
                </c:pt>
                <c:pt idx="59">
                  <c:v>124.93921224417574</c:v>
                </c:pt>
                <c:pt idx="60">
                  <c:v>124.94529101975817</c:v>
                </c:pt>
                <c:pt idx="61">
                  <c:v>124.95076191778237</c:v>
                </c:pt>
                <c:pt idx="62">
                  <c:v>124.95568572600413</c:v>
                </c:pt>
                <c:pt idx="63">
                  <c:v>124.96011715340371</c:v>
                </c:pt>
                <c:pt idx="64">
                  <c:v>124.96410543806334</c:v>
                </c:pt>
                <c:pt idx="65">
                  <c:v>124.96769489425701</c:v>
                </c:pt>
                <c:pt idx="66">
                  <c:v>124.97092540483132</c:v>
                </c:pt>
                <c:pt idx="67">
                  <c:v>124.97383286434818</c:v>
                </c:pt>
                <c:pt idx="68">
                  <c:v>124.97644957791334</c:v>
                </c:pt>
                <c:pt idx="69">
                  <c:v>124.97880462012202</c:v>
                </c:pt>
                <c:pt idx="70">
                  <c:v>124.98092415810983</c:v>
                </c:pt>
                <c:pt idx="71">
                  <c:v>124.98283174229886</c:v>
                </c:pt>
                <c:pt idx="72">
                  <c:v>124.98454856806896</c:v>
                </c:pt>
                <c:pt idx="73">
                  <c:v>124.98609371126206</c:v>
                </c:pt>
                <c:pt idx="74">
                  <c:v>124.98748434013586</c:v>
                </c:pt>
                <c:pt idx="75">
                  <c:v>124.98873590612227</c:v>
                </c:pt>
                <c:pt idx="76">
                  <c:v>124.98986231551007</c:v>
                </c:pt>
                <c:pt idx="77">
                  <c:v>124.99087608395907</c:v>
                </c:pt>
                <c:pt idx="78">
                  <c:v>124.99178847556317</c:v>
                </c:pt>
                <c:pt idx="79">
                  <c:v>124.99260962800685</c:v>
                </c:pt>
                <c:pt idx="80">
                  <c:v>124.99334866520616</c:v>
                </c:pt>
                <c:pt idx="81">
                  <c:v>124.99401379868553</c:v>
                </c:pt>
                <c:pt idx="82">
                  <c:v>124.99461241881697</c:v>
                </c:pt>
                <c:pt idx="83">
                  <c:v>124.99515117693525</c:v>
                </c:pt>
                <c:pt idx="84">
                  <c:v>124.99563605924173</c:v>
                </c:pt>
                <c:pt idx="85">
                  <c:v>124.99607245331754</c:v>
                </c:pt>
                <c:pt idx="86">
                  <c:v>124.99646520798578</c:v>
                </c:pt>
                <c:pt idx="87">
                  <c:v>124.9968186871872</c:v>
                </c:pt>
                <c:pt idx="88">
                  <c:v>124.99713681846848</c:v>
                </c:pt>
                <c:pt idx="89">
                  <c:v>124.99742313662163</c:v>
                </c:pt>
                <c:pt idx="90">
                  <c:v>124.99768082295947</c:v>
                </c:pt>
                <c:pt idx="91">
                  <c:v>124.99791274066351</c:v>
                </c:pt>
                <c:pt idx="92">
                  <c:v>124.99812146659717</c:v>
                </c:pt>
                <c:pt idx="93">
                  <c:v>124.99830931993745</c:v>
                </c:pt>
                <c:pt idx="94">
                  <c:v>124.99847838794369</c:v>
                </c:pt>
                <c:pt idx="95">
                  <c:v>124.99863054914931</c:v>
                </c:pt>
                <c:pt idx="96">
                  <c:v>124.99876749423439</c:v>
                </c:pt>
                <c:pt idx="97">
                  <c:v>124.99889074481096</c:v>
                </c:pt>
                <c:pt idx="98">
                  <c:v>124.99900167032985</c:v>
                </c:pt>
                <c:pt idx="99">
                  <c:v>124.99910150329686</c:v>
                </c:pt>
                <c:pt idx="100">
                  <c:v>124.99919135296716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EA-8A43-B9E0-E5C0B2A88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277824"/>
        <c:axId val="1"/>
      </c:lineChart>
      <c:catAx>
        <c:axId val="15092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331063225268026"/>
              <c:y val="0.89017955594253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5715383147180868E-2"/>
              <c:y val="0.321979839383470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9277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70647521999218"/>
          <c:y val="0.45077177513685801"/>
          <c:w val="0.16209289274489777"/>
          <c:h val="0.162883918746931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406400</xdr:colOff>
      <xdr:row>21</xdr:row>
      <xdr:rowOff>114300</xdr:rowOff>
    </xdr:from>
    <xdr:to>
      <xdr:col>14</xdr:col>
      <xdr:colOff>203200</xdr:colOff>
      <xdr:row>39</xdr:row>
      <xdr:rowOff>25400</xdr:rowOff>
    </xdr:to>
    <xdr:graphicFrame macro="">
      <xdr:nvGraphicFramePr>
        <xdr:cNvPr id="2063" name="Chart 15">
          <a:extLst>
            <a:ext uri="{FF2B5EF4-FFF2-40B4-BE49-F238E27FC236}">
              <a16:creationId xmlns:a16="http://schemas.microsoft.com/office/drawing/2014/main" id="{7452FEEC-B914-984E-90C4-590319FD4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12700</xdr:colOff>
      <xdr:row>21</xdr:row>
      <xdr:rowOff>101600</xdr:rowOff>
    </xdr:from>
    <xdr:to>
      <xdr:col>7</xdr:col>
      <xdr:colOff>215900</xdr:colOff>
      <xdr:row>39</xdr:row>
      <xdr:rowOff>25400</xdr:rowOff>
    </xdr:to>
    <xdr:graphicFrame macro="">
      <xdr:nvGraphicFramePr>
        <xdr:cNvPr id="2065" name="Chart 17">
          <a:extLst>
            <a:ext uri="{FF2B5EF4-FFF2-40B4-BE49-F238E27FC236}">
              <a16:creationId xmlns:a16="http://schemas.microsoft.com/office/drawing/2014/main" id="{D867FCB5-EF86-CD4C-8B30-3722D6AC6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39</xdr:row>
      <xdr:rowOff>127000</xdr:rowOff>
    </xdr:from>
    <xdr:to>
      <xdr:col>7</xdr:col>
      <xdr:colOff>215900</xdr:colOff>
      <xdr:row>57</xdr:row>
      <xdr:rowOff>50800</xdr:rowOff>
    </xdr:to>
    <xdr:graphicFrame macro="">
      <xdr:nvGraphicFramePr>
        <xdr:cNvPr id="2066" name="Chart 18">
          <a:extLst>
            <a:ext uri="{FF2B5EF4-FFF2-40B4-BE49-F238E27FC236}">
              <a16:creationId xmlns:a16="http://schemas.microsoft.com/office/drawing/2014/main" id="{4D8DFD34-CD8D-494F-9E42-CC2D450F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abSelected="1" workbookViewId="0">
      <selection activeCell="BA99" sqref="W1:BA65536"/>
    </sheetView>
  </sheetViews>
  <sheetFormatPr baseColWidth="10" defaultColWidth="8.83203125" defaultRowHeight="15" customHeight="1" x14ac:dyDescent="0.15"/>
  <cols>
    <col min="1" max="1" width="4.83203125" style="2" customWidth="1"/>
    <col min="2" max="7" width="9.6640625" style="2" customWidth="1"/>
    <col min="8" max="10" width="6.6640625" style="2" customWidth="1"/>
    <col min="11" max="15" width="9.6640625" style="2" customWidth="1"/>
    <col min="16" max="18" width="6.6640625" style="2" customWidth="1"/>
    <col min="19" max="16384" width="8.83203125" style="2"/>
  </cols>
  <sheetData>
    <row r="1" spans="1:23" ht="15" customHeight="1" x14ac:dyDescent="0.15">
      <c r="A1" s="1" t="s">
        <v>7</v>
      </c>
    </row>
    <row r="3" spans="1:23" ht="15" customHeight="1" x14ac:dyDescent="0.15">
      <c r="B3" s="24" t="s">
        <v>9</v>
      </c>
      <c r="C3" s="24"/>
      <c r="D3" s="24"/>
      <c r="E3" s="24"/>
      <c r="F3" s="24"/>
    </row>
    <row r="4" spans="1:23" ht="15" customHeight="1" x14ac:dyDescent="0.15">
      <c r="B4" s="3" t="s">
        <v>2</v>
      </c>
      <c r="C4" s="3"/>
      <c r="D4" s="3"/>
      <c r="E4" s="3" t="s">
        <v>3</v>
      </c>
    </row>
    <row r="5" spans="1:23" ht="15" customHeight="1" x14ac:dyDescent="0.15">
      <c r="B5" s="4" t="s">
        <v>8</v>
      </c>
      <c r="C5" s="3">
        <v>10</v>
      </c>
      <c r="D5" s="3"/>
      <c r="E5" s="4" t="s">
        <v>8</v>
      </c>
      <c r="F5" s="3">
        <v>100</v>
      </c>
      <c r="G5" s="3"/>
      <c r="H5" s="3"/>
      <c r="I5" s="3"/>
      <c r="J5" s="3"/>
    </row>
    <row r="6" spans="1:23" ht="15" customHeight="1" x14ac:dyDescent="0.15">
      <c r="B6" s="4" t="s">
        <v>19</v>
      </c>
      <c r="C6" s="3">
        <v>25</v>
      </c>
      <c r="D6" s="3"/>
      <c r="E6" s="4" t="s">
        <v>20</v>
      </c>
      <c r="F6" s="3">
        <v>0.4</v>
      </c>
      <c r="G6" s="3"/>
      <c r="H6" s="3"/>
      <c r="I6" s="3"/>
      <c r="J6" s="3"/>
    </row>
    <row r="7" spans="1:23" ht="15" customHeight="1" x14ac:dyDescent="0.15">
      <c r="B7" s="4" t="s">
        <v>20</v>
      </c>
      <c r="C7" s="3">
        <v>0.5</v>
      </c>
      <c r="D7" s="3"/>
      <c r="E7" s="4" t="s">
        <v>21</v>
      </c>
      <c r="F7" s="3">
        <v>0.5</v>
      </c>
      <c r="G7" s="3"/>
      <c r="H7" s="3" t="s">
        <v>11</v>
      </c>
      <c r="I7" s="3"/>
      <c r="J7" s="3"/>
    </row>
    <row r="8" spans="1:23" ht="15" customHeight="1" x14ac:dyDescent="0.15">
      <c r="B8" s="4" t="s">
        <v>21</v>
      </c>
      <c r="C8" s="3">
        <v>0.2</v>
      </c>
      <c r="D8" s="3"/>
      <c r="E8" s="3"/>
      <c r="F8" s="3"/>
      <c r="G8" s="3"/>
      <c r="H8" s="3"/>
      <c r="I8" s="3"/>
      <c r="J8" s="3"/>
    </row>
    <row r="9" spans="1:23" ht="15" customHeight="1" x14ac:dyDescent="0.15">
      <c r="B9" s="4" t="s">
        <v>22</v>
      </c>
      <c r="C9" s="3">
        <v>0.1</v>
      </c>
      <c r="D9" s="3"/>
      <c r="G9" s="3"/>
      <c r="H9" s="3"/>
      <c r="I9" s="3"/>
      <c r="J9" s="3"/>
      <c r="P9" s="5">
        <f>I15+Q15</f>
        <v>0.30000000000000004</v>
      </c>
    </row>
    <row r="10" spans="1:23" ht="15" customHeight="1" x14ac:dyDescent="0.15">
      <c r="D10" s="3"/>
      <c r="E10" s="3"/>
      <c r="F10" s="3"/>
      <c r="G10" s="3"/>
      <c r="H10" s="3"/>
      <c r="I10" s="3"/>
      <c r="J10" s="3"/>
    </row>
    <row r="11" spans="1:23" ht="15" customHeight="1" x14ac:dyDescent="0.15">
      <c r="T11" s="5"/>
    </row>
    <row r="12" spans="1:23" ht="15" customHeight="1" x14ac:dyDescent="0.15">
      <c r="B12" s="24" t="s">
        <v>5</v>
      </c>
      <c r="C12" s="24"/>
      <c r="D12" s="24"/>
      <c r="E12" s="24"/>
      <c r="F12" s="24"/>
      <c r="G12" s="24"/>
      <c r="H12" s="24"/>
      <c r="I12" s="24"/>
      <c r="J12" s="24"/>
      <c r="K12" s="22" t="s">
        <v>6</v>
      </c>
      <c r="L12" s="22"/>
      <c r="M12" s="22"/>
      <c r="N12" s="22"/>
      <c r="O12" s="22"/>
      <c r="P12" s="22"/>
      <c r="Q12" s="18"/>
      <c r="R12" s="18"/>
      <c r="S12" s="23" t="s">
        <v>12</v>
      </c>
      <c r="T12" s="23"/>
      <c r="U12" s="6"/>
      <c r="V12" s="6"/>
      <c r="W12" s="6"/>
    </row>
    <row r="13" spans="1:23" ht="15" customHeight="1" x14ac:dyDescent="0.15">
      <c r="B13" s="8"/>
      <c r="C13" s="8" t="s">
        <v>1</v>
      </c>
      <c r="D13" s="8" t="s">
        <v>1</v>
      </c>
      <c r="E13" s="8" t="s">
        <v>0</v>
      </c>
      <c r="F13" s="8" t="s">
        <v>0</v>
      </c>
      <c r="G13" s="8" t="s">
        <v>0</v>
      </c>
      <c r="H13" s="8" t="s">
        <v>16</v>
      </c>
      <c r="I13" s="8"/>
      <c r="J13" s="8"/>
      <c r="K13" s="12"/>
      <c r="L13" s="12" t="s">
        <v>1</v>
      </c>
      <c r="M13" s="12" t="s">
        <v>0</v>
      </c>
      <c r="N13" s="12" t="s">
        <v>1</v>
      </c>
      <c r="O13" s="12" t="s">
        <v>1</v>
      </c>
      <c r="P13" s="12" t="s">
        <v>16</v>
      </c>
      <c r="Q13" s="19"/>
      <c r="R13" s="19"/>
      <c r="S13" s="15"/>
      <c r="T13" s="15"/>
    </row>
    <row r="14" spans="1:23" ht="15" customHeight="1" x14ac:dyDescent="0.15">
      <c r="A14" s="2" t="s">
        <v>4</v>
      </c>
      <c r="B14" s="9" t="s">
        <v>13</v>
      </c>
      <c r="C14" s="9" t="s">
        <v>23</v>
      </c>
      <c r="D14" s="9" t="s">
        <v>24</v>
      </c>
      <c r="E14" s="9" t="s">
        <v>25</v>
      </c>
      <c r="F14" s="9" t="s">
        <v>26</v>
      </c>
      <c r="G14" s="9" t="s">
        <v>27</v>
      </c>
      <c r="H14" s="10" t="s">
        <v>17</v>
      </c>
      <c r="I14" s="10" t="s">
        <v>18</v>
      </c>
      <c r="J14" s="11" t="s">
        <v>10</v>
      </c>
      <c r="K14" s="13" t="s">
        <v>14</v>
      </c>
      <c r="L14" s="13" t="s">
        <v>23</v>
      </c>
      <c r="M14" s="13" t="s">
        <v>24</v>
      </c>
      <c r="N14" s="13" t="s">
        <v>25</v>
      </c>
      <c r="O14" s="13" t="s">
        <v>28</v>
      </c>
      <c r="P14" s="14" t="s">
        <v>17</v>
      </c>
      <c r="Q14" s="20" t="s">
        <v>18</v>
      </c>
      <c r="R14" s="21" t="s">
        <v>10</v>
      </c>
      <c r="S14" s="16" t="s">
        <v>15</v>
      </c>
      <c r="T14" s="17" t="s">
        <v>10</v>
      </c>
    </row>
    <row r="15" spans="1:23" ht="15" customHeight="1" x14ac:dyDescent="0.15">
      <c r="A15" s="2">
        <v>0</v>
      </c>
      <c r="B15" s="7">
        <f>$C$5</f>
        <v>10</v>
      </c>
      <c r="C15" s="7">
        <f>B15*$C$7</f>
        <v>5</v>
      </c>
      <c r="D15" s="7">
        <f>B15*$C$8</f>
        <v>2</v>
      </c>
      <c r="E15" s="7">
        <f>B15*$C$9</f>
        <v>1</v>
      </c>
      <c r="F15" s="7">
        <f>IF(B15+C15-D15+E15&gt;$C$6,B15+C15-D15+E15-$C$6,0)</f>
        <v>0</v>
      </c>
      <c r="G15" s="7">
        <f>B15+C15-D15+E15-F15</f>
        <v>14</v>
      </c>
      <c r="H15" s="7">
        <f>C15-D15+E15-F15</f>
        <v>4</v>
      </c>
      <c r="I15" s="5">
        <f>H15/B15</f>
        <v>0.4</v>
      </c>
      <c r="J15" s="5">
        <f>1+I15</f>
        <v>1.4</v>
      </c>
      <c r="K15" s="2">
        <f>$F$5</f>
        <v>100</v>
      </c>
      <c r="L15" s="2">
        <f>K15*$F$6</f>
        <v>40</v>
      </c>
      <c r="M15" s="7">
        <f>K15*$F$7</f>
        <v>50</v>
      </c>
      <c r="N15" s="7">
        <f>F15</f>
        <v>0</v>
      </c>
      <c r="O15" s="7">
        <f>K15+L15-M15+N15</f>
        <v>90</v>
      </c>
      <c r="P15" s="7">
        <f>O15-K15</f>
        <v>-10</v>
      </c>
      <c r="Q15" s="5">
        <f>P15/K15</f>
        <v>-0.1</v>
      </c>
      <c r="R15" s="5">
        <f>K16/K15</f>
        <v>0.9</v>
      </c>
      <c r="S15" s="7">
        <f>G15+O15</f>
        <v>104</v>
      </c>
      <c r="T15" s="2">
        <f>S16/S15</f>
        <v>0.9673076923076922</v>
      </c>
      <c r="U15" s="2">
        <f>B15*(I15/Q15)</f>
        <v>-40</v>
      </c>
    </row>
    <row r="16" spans="1:23" ht="15" customHeight="1" x14ac:dyDescent="0.15">
      <c r="A16" s="2">
        <f>1+A15</f>
        <v>1</v>
      </c>
      <c r="B16" s="7">
        <f>B15+C15+E15-D15-F15</f>
        <v>14</v>
      </c>
      <c r="C16" s="7">
        <f t="shared" ref="C16:C79" si="0">B16*$C$7</f>
        <v>7</v>
      </c>
      <c r="D16" s="7">
        <f>B16*$C$8</f>
        <v>2.8000000000000003</v>
      </c>
      <c r="E16" s="7">
        <f t="shared" ref="E16:E35" si="1">B16*$C$9</f>
        <v>1.4000000000000001</v>
      </c>
      <c r="F16" s="7">
        <f t="shared" ref="F16:F35" si="2">IF(B16+C16-D16+E16&gt;$C$6,B16+C16-D16+E16-$C$6,0)</f>
        <v>0</v>
      </c>
      <c r="G16" s="7">
        <f t="shared" ref="G16:G35" si="3">B16+C16-D16+E16-F16</f>
        <v>19.599999999999998</v>
      </c>
      <c r="H16" s="7">
        <f>C16-D16+E16-F16</f>
        <v>5.6</v>
      </c>
      <c r="I16" s="5">
        <f t="shared" ref="I16:I35" si="4">H16/B16</f>
        <v>0.39999999999999997</v>
      </c>
      <c r="J16" s="5">
        <f t="shared" ref="J16:J79" si="5">1+I16</f>
        <v>1.4</v>
      </c>
      <c r="K16" s="7">
        <f>IF(K15+L15-M15+N15&lt;0,0,K15+L15-M15+N15)</f>
        <v>90</v>
      </c>
      <c r="L16" s="2">
        <f t="shared" ref="L16:L79" si="6">K16*$F$6</f>
        <v>36</v>
      </c>
      <c r="M16" s="7">
        <f t="shared" ref="M16:M35" si="7">K16*$F$7</f>
        <v>45</v>
      </c>
      <c r="N16" s="7">
        <f t="shared" ref="N16:N35" si="8">F16</f>
        <v>0</v>
      </c>
      <c r="O16" s="7">
        <f t="shared" ref="O16:O35" si="9">K16+L16-M16+N16</f>
        <v>81</v>
      </c>
      <c r="P16" s="7">
        <f t="shared" ref="P16:P35" si="10">O16-K16</f>
        <v>-9</v>
      </c>
      <c r="Q16" s="5">
        <f t="shared" ref="Q16:Q35" si="11">P16/K16</f>
        <v>-0.1</v>
      </c>
      <c r="R16" s="5">
        <f t="shared" ref="R16:R35" si="12">K17/K16</f>
        <v>0.9</v>
      </c>
      <c r="S16" s="7">
        <f t="shared" ref="S16:S35" si="13">G16+O16</f>
        <v>100.6</v>
      </c>
      <c r="T16" s="2">
        <f t="shared" ref="T16:T62" si="14">S17/S16</f>
        <v>0.99741550695825054</v>
      </c>
      <c r="U16" s="2">
        <f t="shared" ref="U16:U31" si="15">B16*(I16/Q16)</f>
        <v>-55.999999999999993</v>
      </c>
    </row>
    <row r="17" spans="1:21" ht="15" customHeight="1" x14ac:dyDescent="0.15">
      <c r="A17" s="2">
        <f t="shared" ref="A17:A35" si="16">1+A16</f>
        <v>2</v>
      </c>
      <c r="B17" s="7">
        <f t="shared" ref="B17:B35" si="17">B16+C16+E16-D16-F16</f>
        <v>19.599999999999998</v>
      </c>
      <c r="C17" s="7">
        <f t="shared" si="0"/>
        <v>9.7999999999999989</v>
      </c>
      <c r="D17" s="7">
        <f t="shared" ref="D17:D35" si="18">B17*$C$8</f>
        <v>3.92</v>
      </c>
      <c r="E17" s="7">
        <f t="shared" si="1"/>
        <v>1.96</v>
      </c>
      <c r="F17" s="7">
        <f t="shared" si="2"/>
        <v>2.4399999999999977</v>
      </c>
      <c r="G17" s="7">
        <f t="shared" si="3"/>
        <v>25</v>
      </c>
      <c r="H17" s="7">
        <f t="shared" ref="H17:H35" si="19">C17-D17+E17-F17</f>
        <v>5.4000000000000012</v>
      </c>
      <c r="I17" s="5">
        <f t="shared" si="4"/>
        <v>0.27551020408163274</v>
      </c>
      <c r="J17" s="5">
        <f t="shared" si="5"/>
        <v>1.2755102040816326</v>
      </c>
      <c r="K17" s="7">
        <f>IF(K16+L16-M16+N16&lt;0,0,K16+L16-M16+N16)</f>
        <v>81</v>
      </c>
      <c r="L17" s="2">
        <f t="shared" si="6"/>
        <v>32.4</v>
      </c>
      <c r="M17" s="7">
        <f t="shared" si="7"/>
        <v>40.5</v>
      </c>
      <c r="N17" s="7">
        <f t="shared" si="8"/>
        <v>2.4399999999999977</v>
      </c>
      <c r="O17" s="7">
        <f t="shared" si="9"/>
        <v>75.34</v>
      </c>
      <c r="P17" s="7">
        <f t="shared" si="10"/>
        <v>-5.6599999999999966</v>
      </c>
      <c r="Q17" s="5">
        <f t="shared" si="11"/>
        <v>-6.9876543209876504E-2</v>
      </c>
      <c r="R17" s="5">
        <f t="shared" si="12"/>
        <v>0.93012345679012354</v>
      </c>
      <c r="S17" s="7">
        <f t="shared" si="13"/>
        <v>100.34</v>
      </c>
      <c r="T17" s="2">
        <f t="shared" si="14"/>
        <v>1.0245764401036475</v>
      </c>
      <c r="U17" s="2">
        <f t="shared" si="15"/>
        <v>-77.279151943462949</v>
      </c>
    </row>
    <row r="18" spans="1:21" ht="15" customHeight="1" x14ac:dyDescent="0.15">
      <c r="A18" s="2">
        <f t="shared" si="16"/>
        <v>3</v>
      </c>
      <c r="B18" s="7">
        <f t="shared" si="17"/>
        <v>25</v>
      </c>
      <c r="C18" s="7">
        <f t="shared" si="0"/>
        <v>12.5</v>
      </c>
      <c r="D18" s="7">
        <f t="shared" si="18"/>
        <v>5</v>
      </c>
      <c r="E18" s="7">
        <f t="shared" si="1"/>
        <v>2.5</v>
      </c>
      <c r="F18" s="7">
        <f t="shared" si="2"/>
        <v>10</v>
      </c>
      <c r="G18" s="7">
        <f t="shared" si="3"/>
        <v>25</v>
      </c>
      <c r="H18" s="7">
        <f t="shared" si="19"/>
        <v>0</v>
      </c>
      <c r="I18" s="5">
        <f t="shared" si="4"/>
        <v>0</v>
      </c>
      <c r="J18" s="5">
        <f t="shared" si="5"/>
        <v>1</v>
      </c>
      <c r="K18" s="7">
        <f t="shared" ref="K18:K35" si="20">IF(K17+L17-M17+N17&lt;0,0,K17+L17-M17+N17)</f>
        <v>75.34</v>
      </c>
      <c r="L18" s="2">
        <f t="shared" si="6"/>
        <v>30.136000000000003</v>
      </c>
      <c r="M18" s="7">
        <f t="shared" si="7"/>
        <v>37.67</v>
      </c>
      <c r="N18" s="7">
        <f t="shared" si="8"/>
        <v>10</v>
      </c>
      <c r="O18" s="7">
        <f t="shared" si="9"/>
        <v>77.805999999999997</v>
      </c>
      <c r="P18" s="7">
        <f t="shared" si="10"/>
        <v>2.465999999999994</v>
      </c>
      <c r="Q18" s="5">
        <f t="shared" si="11"/>
        <v>3.2731616671090973E-2</v>
      </c>
      <c r="R18" s="5">
        <f t="shared" si="12"/>
        <v>1.0327316166710909</v>
      </c>
      <c r="S18" s="7">
        <f t="shared" si="13"/>
        <v>102.806</v>
      </c>
      <c r="T18" s="2">
        <f t="shared" si="14"/>
        <v>1.0215882341497577</v>
      </c>
      <c r="U18" s="2">
        <f t="shared" si="15"/>
        <v>0</v>
      </c>
    </row>
    <row r="19" spans="1:21" ht="15" customHeight="1" x14ac:dyDescent="0.15">
      <c r="A19" s="2">
        <f t="shared" si="16"/>
        <v>4</v>
      </c>
      <c r="B19" s="7">
        <f t="shared" si="17"/>
        <v>25</v>
      </c>
      <c r="C19" s="7">
        <f t="shared" si="0"/>
        <v>12.5</v>
      </c>
      <c r="D19" s="7">
        <f t="shared" si="18"/>
        <v>5</v>
      </c>
      <c r="E19" s="7">
        <f t="shared" si="1"/>
        <v>2.5</v>
      </c>
      <c r="F19" s="7">
        <f t="shared" si="2"/>
        <v>10</v>
      </c>
      <c r="G19" s="7">
        <f t="shared" si="3"/>
        <v>25</v>
      </c>
      <c r="H19" s="7">
        <f t="shared" si="19"/>
        <v>0</v>
      </c>
      <c r="I19" s="5">
        <f t="shared" si="4"/>
        <v>0</v>
      </c>
      <c r="J19" s="5">
        <f t="shared" si="5"/>
        <v>1</v>
      </c>
      <c r="K19" s="7">
        <f t="shared" si="20"/>
        <v>77.805999999999997</v>
      </c>
      <c r="L19" s="2">
        <f t="shared" si="6"/>
        <v>31.122399999999999</v>
      </c>
      <c r="M19" s="7">
        <f t="shared" si="7"/>
        <v>38.902999999999999</v>
      </c>
      <c r="N19" s="7">
        <f t="shared" si="8"/>
        <v>10</v>
      </c>
      <c r="O19" s="7">
        <f t="shared" si="9"/>
        <v>80.025399999999991</v>
      </c>
      <c r="P19" s="7">
        <f t="shared" si="10"/>
        <v>2.2193999999999932</v>
      </c>
      <c r="Q19" s="5">
        <f t="shared" si="11"/>
        <v>2.8524792432460134E-2</v>
      </c>
      <c r="R19" s="5">
        <f t="shared" si="12"/>
        <v>1.0285247924324601</v>
      </c>
      <c r="S19" s="7">
        <f t="shared" si="13"/>
        <v>105.02539999999999</v>
      </c>
      <c r="T19" s="2">
        <f t="shared" si="14"/>
        <v>1.0190188278264116</v>
      </c>
      <c r="U19" s="2">
        <f t="shared" si="15"/>
        <v>0</v>
      </c>
    </row>
    <row r="20" spans="1:21" ht="15" customHeight="1" x14ac:dyDescent="0.15">
      <c r="A20" s="2">
        <f t="shared" si="16"/>
        <v>5</v>
      </c>
      <c r="B20" s="7">
        <f t="shared" si="17"/>
        <v>25</v>
      </c>
      <c r="C20" s="7">
        <f t="shared" si="0"/>
        <v>12.5</v>
      </c>
      <c r="D20" s="7">
        <f t="shared" si="18"/>
        <v>5</v>
      </c>
      <c r="E20" s="7">
        <f t="shared" si="1"/>
        <v>2.5</v>
      </c>
      <c r="F20" s="7">
        <f t="shared" si="2"/>
        <v>10</v>
      </c>
      <c r="G20" s="7">
        <f t="shared" si="3"/>
        <v>25</v>
      </c>
      <c r="H20" s="7">
        <f t="shared" si="19"/>
        <v>0</v>
      </c>
      <c r="I20" s="5">
        <f t="shared" si="4"/>
        <v>0</v>
      </c>
      <c r="J20" s="5">
        <f t="shared" si="5"/>
        <v>1</v>
      </c>
      <c r="K20" s="7">
        <f t="shared" si="20"/>
        <v>80.025399999999991</v>
      </c>
      <c r="L20" s="2">
        <f t="shared" si="6"/>
        <v>32.010159999999999</v>
      </c>
      <c r="M20" s="7">
        <f t="shared" si="7"/>
        <v>40.012699999999995</v>
      </c>
      <c r="N20" s="7">
        <f t="shared" si="8"/>
        <v>10</v>
      </c>
      <c r="O20" s="7">
        <f t="shared" si="9"/>
        <v>82.022859999999994</v>
      </c>
      <c r="P20" s="7">
        <f t="shared" si="10"/>
        <v>1.9974600000000038</v>
      </c>
      <c r="Q20" s="5">
        <f t="shared" si="11"/>
        <v>2.4960325096781821E-2</v>
      </c>
      <c r="R20" s="5">
        <f t="shared" si="12"/>
        <v>1.0249603250967818</v>
      </c>
      <c r="S20" s="7">
        <f t="shared" si="13"/>
        <v>107.02285999999999</v>
      </c>
      <c r="T20" s="2">
        <f t="shared" si="14"/>
        <v>1.0167974767260004</v>
      </c>
      <c r="U20" s="2">
        <f t="shared" si="15"/>
        <v>0</v>
      </c>
    </row>
    <row r="21" spans="1:21" ht="15" customHeight="1" x14ac:dyDescent="0.15">
      <c r="A21" s="2">
        <f t="shared" si="16"/>
        <v>6</v>
      </c>
      <c r="B21" s="7">
        <f t="shared" si="17"/>
        <v>25</v>
      </c>
      <c r="C21" s="7">
        <f t="shared" si="0"/>
        <v>12.5</v>
      </c>
      <c r="D21" s="7">
        <f t="shared" si="18"/>
        <v>5</v>
      </c>
      <c r="E21" s="7">
        <f t="shared" si="1"/>
        <v>2.5</v>
      </c>
      <c r="F21" s="7">
        <f t="shared" si="2"/>
        <v>10</v>
      </c>
      <c r="G21" s="7">
        <f t="shared" si="3"/>
        <v>25</v>
      </c>
      <c r="H21" s="7">
        <f t="shared" si="19"/>
        <v>0</v>
      </c>
      <c r="I21" s="5">
        <f t="shared" si="4"/>
        <v>0</v>
      </c>
      <c r="J21" s="5">
        <f t="shared" si="5"/>
        <v>1</v>
      </c>
      <c r="K21" s="7">
        <f t="shared" si="20"/>
        <v>82.022859999999994</v>
      </c>
      <c r="L21" s="2">
        <f t="shared" si="6"/>
        <v>32.809143999999996</v>
      </c>
      <c r="M21" s="7">
        <f t="shared" si="7"/>
        <v>41.011429999999997</v>
      </c>
      <c r="N21" s="7">
        <f t="shared" si="8"/>
        <v>10</v>
      </c>
      <c r="O21" s="7">
        <f t="shared" si="9"/>
        <v>83.820573999999993</v>
      </c>
      <c r="P21" s="7">
        <f t="shared" si="10"/>
        <v>1.7977139999999991</v>
      </c>
      <c r="Q21" s="5">
        <f t="shared" si="11"/>
        <v>2.191723136696281E-2</v>
      </c>
      <c r="R21" s="5">
        <f t="shared" si="12"/>
        <v>1.0219172313669629</v>
      </c>
      <c r="S21" s="7">
        <f t="shared" si="13"/>
        <v>108.82057399999999</v>
      </c>
      <c r="T21" s="2">
        <f t="shared" si="14"/>
        <v>1.0148679844309589</v>
      </c>
      <c r="U21" s="2">
        <f t="shared" si="15"/>
        <v>0</v>
      </c>
    </row>
    <row r="22" spans="1:21" ht="15" customHeight="1" x14ac:dyDescent="0.15">
      <c r="A22" s="2">
        <f t="shared" si="16"/>
        <v>7</v>
      </c>
      <c r="B22" s="7">
        <f t="shared" si="17"/>
        <v>25</v>
      </c>
      <c r="C22" s="7">
        <f t="shared" si="0"/>
        <v>12.5</v>
      </c>
      <c r="D22" s="7">
        <f t="shared" si="18"/>
        <v>5</v>
      </c>
      <c r="E22" s="7">
        <f t="shared" si="1"/>
        <v>2.5</v>
      </c>
      <c r="F22" s="7">
        <f t="shared" si="2"/>
        <v>10</v>
      </c>
      <c r="G22" s="7">
        <f t="shared" si="3"/>
        <v>25</v>
      </c>
      <c r="H22" s="7">
        <f t="shared" si="19"/>
        <v>0</v>
      </c>
      <c r="I22" s="5">
        <f t="shared" si="4"/>
        <v>0</v>
      </c>
      <c r="J22" s="5">
        <f t="shared" si="5"/>
        <v>1</v>
      </c>
      <c r="K22" s="7">
        <f t="shared" si="20"/>
        <v>83.820573999999993</v>
      </c>
      <c r="L22" s="2">
        <f t="shared" si="6"/>
        <v>33.528229599999996</v>
      </c>
      <c r="M22" s="7">
        <f t="shared" si="7"/>
        <v>41.910286999999997</v>
      </c>
      <c r="N22" s="7">
        <f t="shared" si="8"/>
        <v>10</v>
      </c>
      <c r="O22" s="7">
        <f t="shared" si="9"/>
        <v>85.4385166</v>
      </c>
      <c r="P22" s="7">
        <f t="shared" si="10"/>
        <v>1.6179426000000063</v>
      </c>
      <c r="Q22" s="5">
        <f t="shared" si="11"/>
        <v>1.930245192546649E-2</v>
      </c>
      <c r="R22" s="5">
        <f t="shared" si="12"/>
        <v>1.0193024519254665</v>
      </c>
      <c r="S22" s="7">
        <f t="shared" si="13"/>
        <v>110.4385166</v>
      </c>
      <c r="T22" s="2">
        <f t="shared" si="14"/>
        <v>1.013185149391983</v>
      </c>
      <c r="U22" s="2">
        <f t="shared" si="15"/>
        <v>0</v>
      </c>
    </row>
    <row r="23" spans="1:21" ht="15" customHeight="1" x14ac:dyDescent="0.15">
      <c r="A23" s="2">
        <f t="shared" si="16"/>
        <v>8</v>
      </c>
      <c r="B23" s="7">
        <f t="shared" si="17"/>
        <v>25</v>
      </c>
      <c r="C23" s="7">
        <f t="shared" si="0"/>
        <v>12.5</v>
      </c>
      <c r="D23" s="7">
        <f t="shared" si="18"/>
        <v>5</v>
      </c>
      <c r="E23" s="7">
        <f t="shared" si="1"/>
        <v>2.5</v>
      </c>
      <c r="F23" s="7">
        <f t="shared" si="2"/>
        <v>10</v>
      </c>
      <c r="G23" s="7">
        <f t="shared" si="3"/>
        <v>25</v>
      </c>
      <c r="H23" s="7">
        <f t="shared" si="19"/>
        <v>0</v>
      </c>
      <c r="I23" s="5">
        <f t="shared" si="4"/>
        <v>0</v>
      </c>
      <c r="J23" s="5">
        <f t="shared" si="5"/>
        <v>1</v>
      </c>
      <c r="K23" s="7">
        <f t="shared" si="20"/>
        <v>85.4385166</v>
      </c>
      <c r="L23" s="2">
        <f t="shared" si="6"/>
        <v>34.175406639999999</v>
      </c>
      <c r="M23" s="7">
        <f t="shared" si="7"/>
        <v>42.7192583</v>
      </c>
      <c r="N23" s="7">
        <f t="shared" si="8"/>
        <v>10</v>
      </c>
      <c r="O23" s="7">
        <f t="shared" si="9"/>
        <v>86.894664939999984</v>
      </c>
      <c r="P23" s="7">
        <f t="shared" si="10"/>
        <v>1.4561483399999844</v>
      </c>
      <c r="Q23" s="5">
        <f t="shared" si="11"/>
        <v>1.7043230593729485E-2</v>
      </c>
      <c r="R23" s="5">
        <f t="shared" si="12"/>
        <v>1.0170432305937296</v>
      </c>
      <c r="S23" s="7">
        <f t="shared" si="13"/>
        <v>111.89466493999998</v>
      </c>
      <c r="T23" s="2">
        <f t="shared" si="14"/>
        <v>1.0117122072504774</v>
      </c>
      <c r="U23" s="2">
        <f t="shared" si="15"/>
        <v>0</v>
      </c>
    </row>
    <row r="24" spans="1:21" ht="15" customHeight="1" x14ac:dyDescent="0.15">
      <c r="A24" s="2">
        <f t="shared" si="16"/>
        <v>9</v>
      </c>
      <c r="B24" s="7">
        <f t="shared" si="17"/>
        <v>25</v>
      </c>
      <c r="C24" s="7">
        <f t="shared" si="0"/>
        <v>12.5</v>
      </c>
      <c r="D24" s="7">
        <f t="shared" si="18"/>
        <v>5</v>
      </c>
      <c r="E24" s="7">
        <f t="shared" si="1"/>
        <v>2.5</v>
      </c>
      <c r="F24" s="7">
        <f t="shared" si="2"/>
        <v>10</v>
      </c>
      <c r="G24" s="7">
        <f t="shared" si="3"/>
        <v>25</v>
      </c>
      <c r="H24" s="7">
        <f t="shared" si="19"/>
        <v>0</v>
      </c>
      <c r="I24" s="5">
        <f t="shared" si="4"/>
        <v>0</v>
      </c>
      <c r="J24" s="5">
        <f t="shared" si="5"/>
        <v>1</v>
      </c>
      <c r="K24" s="7">
        <f t="shared" si="20"/>
        <v>86.894664939999984</v>
      </c>
      <c r="L24" s="2">
        <f t="shared" si="6"/>
        <v>34.757865975999998</v>
      </c>
      <c r="M24" s="7">
        <f t="shared" si="7"/>
        <v>43.447332469999992</v>
      </c>
      <c r="N24" s="7">
        <f t="shared" si="8"/>
        <v>10</v>
      </c>
      <c r="O24" s="7">
        <f t="shared" si="9"/>
        <v>88.205198445999997</v>
      </c>
      <c r="P24" s="7">
        <f t="shared" si="10"/>
        <v>1.3105335060000129</v>
      </c>
      <c r="Q24" s="5">
        <f t="shared" si="11"/>
        <v>1.5081863850961679E-2</v>
      </c>
      <c r="R24" s="5">
        <f t="shared" si="12"/>
        <v>1.0150818638509618</v>
      </c>
      <c r="S24" s="7">
        <f t="shared" si="13"/>
        <v>113.205198446</v>
      </c>
      <c r="T24" s="2">
        <f t="shared" si="14"/>
        <v>1.0104189575354405</v>
      </c>
      <c r="U24" s="2">
        <f t="shared" si="15"/>
        <v>0</v>
      </c>
    </row>
    <row r="25" spans="1:21" ht="15" customHeight="1" x14ac:dyDescent="0.15">
      <c r="A25" s="2">
        <f t="shared" si="16"/>
        <v>10</v>
      </c>
      <c r="B25" s="7">
        <f t="shared" si="17"/>
        <v>25</v>
      </c>
      <c r="C25" s="7">
        <f t="shared" si="0"/>
        <v>12.5</v>
      </c>
      <c r="D25" s="7">
        <f t="shared" si="18"/>
        <v>5</v>
      </c>
      <c r="E25" s="7">
        <f t="shared" si="1"/>
        <v>2.5</v>
      </c>
      <c r="F25" s="7">
        <f t="shared" si="2"/>
        <v>10</v>
      </c>
      <c r="G25" s="7">
        <f t="shared" si="3"/>
        <v>25</v>
      </c>
      <c r="H25" s="7">
        <f t="shared" si="19"/>
        <v>0</v>
      </c>
      <c r="I25" s="5">
        <f t="shared" si="4"/>
        <v>0</v>
      </c>
      <c r="J25" s="5">
        <f t="shared" si="5"/>
        <v>1</v>
      </c>
      <c r="K25" s="7">
        <f t="shared" si="20"/>
        <v>88.205198445999997</v>
      </c>
      <c r="L25" s="2">
        <f t="shared" si="6"/>
        <v>35.282079378399999</v>
      </c>
      <c r="M25" s="7">
        <f t="shared" si="7"/>
        <v>44.102599222999999</v>
      </c>
      <c r="N25" s="7">
        <f t="shared" si="8"/>
        <v>10</v>
      </c>
      <c r="O25" s="7">
        <f t="shared" si="9"/>
        <v>89.384678601399997</v>
      </c>
      <c r="P25" s="7">
        <f t="shared" si="10"/>
        <v>1.1794801554000003</v>
      </c>
      <c r="Q25" s="5">
        <f t="shared" si="11"/>
        <v>1.3372002741109284E-2</v>
      </c>
      <c r="R25" s="5">
        <f t="shared" si="12"/>
        <v>1.0133720027411093</v>
      </c>
      <c r="S25" s="7">
        <f t="shared" si="13"/>
        <v>114.3846786014</v>
      </c>
      <c r="T25" s="2">
        <f t="shared" si="14"/>
        <v>1.0092803700009436</v>
      </c>
      <c r="U25" s="2">
        <f t="shared" si="15"/>
        <v>0</v>
      </c>
    </row>
    <row r="26" spans="1:21" ht="15" customHeight="1" x14ac:dyDescent="0.15">
      <c r="A26" s="2">
        <f t="shared" si="16"/>
        <v>11</v>
      </c>
      <c r="B26" s="7">
        <f t="shared" si="17"/>
        <v>25</v>
      </c>
      <c r="C26" s="7">
        <f t="shared" si="0"/>
        <v>12.5</v>
      </c>
      <c r="D26" s="7">
        <f t="shared" si="18"/>
        <v>5</v>
      </c>
      <c r="E26" s="7">
        <f t="shared" si="1"/>
        <v>2.5</v>
      </c>
      <c r="F26" s="7">
        <f t="shared" si="2"/>
        <v>10</v>
      </c>
      <c r="G26" s="7">
        <f t="shared" si="3"/>
        <v>25</v>
      </c>
      <c r="H26" s="7">
        <f t="shared" si="19"/>
        <v>0</v>
      </c>
      <c r="I26" s="5">
        <f t="shared" si="4"/>
        <v>0</v>
      </c>
      <c r="J26" s="5">
        <f t="shared" si="5"/>
        <v>1</v>
      </c>
      <c r="K26" s="7">
        <f t="shared" si="20"/>
        <v>89.384678601399997</v>
      </c>
      <c r="L26" s="2">
        <f t="shared" si="6"/>
        <v>35.753871440559998</v>
      </c>
      <c r="M26" s="7">
        <f t="shared" si="7"/>
        <v>44.692339300699999</v>
      </c>
      <c r="N26" s="7">
        <f t="shared" si="8"/>
        <v>10</v>
      </c>
      <c r="O26" s="7">
        <f t="shared" si="9"/>
        <v>90.446210741260003</v>
      </c>
      <c r="P26" s="7">
        <f t="shared" si="10"/>
        <v>1.0615321398600059</v>
      </c>
      <c r="Q26" s="5">
        <f t="shared" si="11"/>
        <v>1.1875996607805441E-2</v>
      </c>
      <c r="R26" s="5">
        <f t="shared" si="12"/>
        <v>1.0118759966078055</v>
      </c>
      <c r="S26" s="7">
        <f t="shared" si="13"/>
        <v>115.44621074126</v>
      </c>
      <c r="T26" s="2">
        <f t="shared" si="14"/>
        <v>1.0082755329927218</v>
      </c>
      <c r="U26" s="2">
        <f t="shared" si="15"/>
        <v>0</v>
      </c>
    </row>
    <row r="27" spans="1:21" ht="15" customHeight="1" x14ac:dyDescent="0.15">
      <c r="A27" s="2">
        <f t="shared" si="16"/>
        <v>12</v>
      </c>
      <c r="B27" s="7">
        <f t="shared" si="17"/>
        <v>25</v>
      </c>
      <c r="C27" s="7">
        <f t="shared" si="0"/>
        <v>12.5</v>
      </c>
      <c r="D27" s="7">
        <f t="shared" si="18"/>
        <v>5</v>
      </c>
      <c r="E27" s="7">
        <f t="shared" si="1"/>
        <v>2.5</v>
      </c>
      <c r="F27" s="7">
        <f t="shared" si="2"/>
        <v>10</v>
      </c>
      <c r="G27" s="7">
        <f t="shared" si="3"/>
        <v>25</v>
      </c>
      <c r="H27" s="7">
        <f t="shared" si="19"/>
        <v>0</v>
      </c>
      <c r="I27" s="5">
        <f t="shared" si="4"/>
        <v>0</v>
      </c>
      <c r="J27" s="5">
        <f t="shared" si="5"/>
        <v>1</v>
      </c>
      <c r="K27" s="7">
        <f t="shared" si="20"/>
        <v>90.446210741260003</v>
      </c>
      <c r="L27" s="2">
        <f t="shared" si="6"/>
        <v>36.178484296504003</v>
      </c>
      <c r="M27" s="7">
        <f t="shared" si="7"/>
        <v>45.223105370630002</v>
      </c>
      <c r="N27" s="7">
        <f t="shared" si="8"/>
        <v>10</v>
      </c>
      <c r="O27" s="7">
        <f t="shared" si="9"/>
        <v>91.401589667134004</v>
      </c>
      <c r="P27" s="7">
        <f t="shared" si="10"/>
        <v>0.95537892587400108</v>
      </c>
      <c r="Q27" s="5">
        <f t="shared" si="11"/>
        <v>1.0562951372358308E-2</v>
      </c>
      <c r="R27" s="5">
        <f t="shared" si="12"/>
        <v>1.0105629513723584</v>
      </c>
      <c r="S27" s="7">
        <f t="shared" si="13"/>
        <v>116.401589667134</v>
      </c>
      <c r="T27" s="2">
        <f t="shared" si="14"/>
        <v>1.0073868495760705</v>
      </c>
      <c r="U27" s="2">
        <f t="shared" si="15"/>
        <v>0</v>
      </c>
    </row>
    <row r="28" spans="1:21" ht="15" customHeight="1" x14ac:dyDescent="0.15">
      <c r="A28" s="2">
        <f t="shared" si="16"/>
        <v>13</v>
      </c>
      <c r="B28" s="7">
        <f t="shared" si="17"/>
        <v>25</v>
      </c>
      <c r="C28" s="7">
        <f t="shared" si="0"/>
        <v>12.5</v>
      </c>
      <c r="D28" s="7">
        <f t="shared" si="18"/>
        <v>5</v>
      </c>
      <c r="E28" s="7">
        <f t="shared" si="1"/>
        <v>2.5</v>
      </c>
      <c r="F28" s="7">
        <f t="shared" si="2"/>
        <v>10</v>
      </c>
      <c r="G28" s="7">
        <f t="shared" si="3"/>
        <v>25</v>
      </c>
      <c r="H28" s="7">
        <f t="shared" si="19"/>
        <v>0</v>
      </c>
      <c r="I28" s="5">
        <f t="shared" si="4"/>
        <v>0</v>
      </c>
      <c r="J28" s="5">
        <f t="shared" si="5"/>
        <v>1</v>
      </c>
      <c r="K28" s="7">
        <f t="shared" si="20"/>
        <v>91.401589667134004</v>
      </c>
      <c r="L28" s="2">
        <f t="shared" si="6"/>
        <v>36.560635866853602</v>
      </c>
      <c r="M28" s="7">
        <f t="shared" si="7"/>
        <v>45.700794833567002</v>
      </c>
      <c r="N28" s="7">
        <f t="shared" si="8"/>
        <v>10</v>
      </c>
      <c r="O28" s="7">
        <f t="shared" si="9"/>
        <v>92.261430700420604</v>
      </c>
      <c r="P28" s="7">
        <f t="shared" si="10"/>
        <v>0.85984103328659955</v>
      </c>
      <c r="Q28" s="5">
        <f t="shared" si="11"/>
        <v>9.4072875145603668E-3</v>
      </c>
      <c r="R28" s="5">
        <f t="shared" si="12"/>
        <v>1.0094072875145603</v>
      </c>
      <c r="S28" s="7">
        <f t="shared" si="13"/>
        <v>117.2614307004206</v>
      </c>
      <c r="T28" s="2">
        <f t="shared" si="14"/>
        <v>1.0065994157271967</v>
      </c>
      <c r="U28" s="2">
        <f t="shared" si="15"/>
        <v>0</v>
      </c>
    </row>
    <row r="29" spans="1:21" ht="15" customHeight="1" x14ac:dyDescent="0.15">
      <c r="A29" s="2">
        <f t="shared" si="16"/>
        <v>14</v>
      </c>
      <c r="B29" s="7">
        <f t="shared" si="17"/>
        <v>25</v>
      </c>
      <c r="C29" s="7">
        <f t="shared" si="0"/>
        <v>12.5</v>
      </c>
      <c r="D29" s="7">
        <f t="shared" si="18"/>
        <v>5</v>
      </c>
      <c r="E29" s="7">
        <f t="shared" si="1"/>
        <v>2.5</v>
      </c>
      <c r="F29" s="7">
        <f t="shared" si="2"/>
        <v>10</v>
      </c>
      <c r="G29" s="7">
        <f t="shared" si="3"/>
        <v>25</v>
      </c>
      <c r="H29" s="7">
        <f t="shared" si="19"/>
        <v>0</v>
      </c>
      <c r="I29" s="5">
        <f t="shared" si="4"/>
        <v>0</v>
      </c>
      <c r="J29" s="5">
        <f t="shared" si="5"/>
        <v>1</v>
      </c>
      <c r="K29" s="7">
        <f t="shared" si="20"/>
        <v>92.261430700420604</v>
      </c>
      <c r="L29" s="2">
        <f t="shared" si="6"/>
        <v>36.904572280168246</v>
      </c>
      <c r="M29" s="7">
        <f t="shared" si="7"/>
        <v>46.130715350210302</v>
      </c>
      <c r="N29" s="7">
        <f t="shared" si="8"/>
        <v>10</v>
      </c>
      <c r="O29" s="7">
        <f t="shared" si="9"/>
        <v>93.035287630378548</v>
      </c>
      <c r="P29" s="7">
        <f t="shared" si="10"/>
        <v>0.77385692995794386</v>
      </c>
      <c r="Q29" s="5">
        <f t="shared" si="11"/>
        <v>8.3876536932395093E-3</v>
      </c>
      <c r="R29" s="5">
        <f t="shared" si="12"/>
        <v>1.0083876536932395</v>
      </c>
      <c r="S29" s="7">
        <f t="shared" si="13"/>
        <v>118.03528763037855</v>
      </c>
      <c r="T29" s="2">
        <f t="shared" si="14"/>
        <v>1.0059005340770897</v>
      </c>
      <c r="U29" s="2">
        <f t="shared" si="15"/>
        <v>0</v>
      </c>
    </row>
    <row r="30" spans="1:21" ht="15" customHeight="1" x14ac:dyDescent="0.15">
      <c r="A30" s="2">
        <f t="shared" si="16"/>
        <v>15</v>
      </c>
      <c r="B30" s="7">
        <f t="shared" si="17"/>
        <v>25</v>
      </c>
      <c r="C30" s="7">
        <f t="shared" si="0"/>
        <v>12.5</v>
      </c>
      <c r="D30" s="7">
        <f t="shared" si="18"/>
        <v>5</v>
      </c>
      <c r="E30" s="7">
        <f t="shared" si="1"/>
        <v>2.5</v>
      </c>
      <c r="F30" s="7">
        <f t="shared" si="2"/>
        <v>10</v>
      </c>
      <c r="G30" s="7">
        <f t="shared" si="3"/>
        <v>25</v>
      </c>
      <c r="H30" s="7">
        <f t="shared" si="19"/>
        <v>0</v>
      </c>
      <c r="I30" s="5">
        <f t="shared" si="4"/>
        <v>0</v>
      </c>
      <c r="J30" s="5">
        <f t="shared" si="5"/>
        <v>1</v>
      </c>
      <c r="K30" s="7">
        <f t="shared" si="20"/>
        <v>93.035287630378548</v>
      </c>
      <c r="L30" s="2">
        <f t="shared" si="6"/>
        <v>37.214115052151421</v>
      </c>
      <c r="M30" s="7">
        <f t="shared" si="7"/>
        <v>46.517643815189274</v>
      </c>
      <c r="N30" s="7">
        <f t="shared" si="8"/>
        <v>10</v>
      </c>
      <c r="O30" s="7">
        <f t="shared" si="9"/>
        <v>93.731758867340687</v>
      </c>
      <c r="P30" s="7">
        <f t="shared" si="10"/>
        <v>0.69647123696213953</v>
      </c>
      <c r="Q30" s="5">
        <f t="shared" si="11"/>
        <v>7.4860975303173323E-3</v>
      </c>
      <c r="R30" s="5">
        <f t="shared" si="12"/>
        <v>1.0074860975303173</v>
      </c>
      <c r="S30" s="7">
        <f t="shared" si="13"/>
        <v>118.73175886734069</v>
      </c>
      <c r="T30" s="2">
        <f t="shared" si="14"/>
        <v>1.0052793298039682</v>
      </c>
      <c r="U30" s="2">
        <f t="shared" si="15"/>
        <v>0</v>
      </c>
    </row>
    <row r="31" spans="1:21" ht="15" customHeight="1" x14ac:dyDescent="0.15">
      <c r="A31" s="2">
        <f t="shared" si="16"/>
        <v>16</v>
      </c>
      <c r="B31" s="7">
        <f t="shared" si="17"/>
        <v>25</v>
      </c>
      <c r="C31" s="7">
        <f t="shared" si="0"/>
        <v>12.5</v>
      </c>
      <c r="D31" s="7">
        <f t="shared" si="18"/>
        <v>5</v>
      </c>
      <c r="E31" s="7">
        <f t="shared" si="1"/>
        <v>2.5</v>
      </c>
      <c r="F31" s="7">
        <f t="shared" si="2"/>
        <v>10</v>
      </c>
      <c r="G31" s="7">
        <f t="shared" si="3"/>
        <v>25</v>
      </c>
      <c r="H31" s="7">
        <f t="shared" si="19"/>
        <v>0</v>
      </c>
      <c r="I31" s="5">
        <f t="shared" si="4"/>
        <v>0</v>
      </c>
      <c r="J31" s="5">
        <f t="shared" si="5"/>
        <v>1</v>
      </c>
      <c r="K31" s="7">
        <f t="shared" si="20"/>
        <v>93.731758867340687</v>
      </c>
      <c r="L31" s="2">
        <f t="shared" si="6"/>
        <v>37.492703546936276</v>
      </c>
      <c r="M31" s="7">
        <f t="shared" si="7"/>
        <v>46.865879433670344</v>
      </c>
      <c r="N31" s="7">
        <f t="shared" si="8"/>
        <v>10</v>
      </c>
      <c r="O31" s="7">
        <f t="shared" si="9"/>
        <v>94.358582980606613</v>
      </c>
      <c r="P31" s="7">
        <f t="shared" si="10"/>
        <v>0.62682411326592558</v>
      </c>
      <c r="Q31" s="5">
        <f t="shared" si="11"/>
        <v>6.6874250610518765E-3</v>
      </c>
      <c r="R31" s="5">
        <f t="shared" si="12"/>
        <v>1.0066874250610518</v>
      </c>
      <c r="S31" s="7">
        <f t="shared" si="13"/>
        <v>119.35858298060661</v>
      </c>
      <c r="T31" s="2">
        <f t="shared" si="14"/>
        <v>1.0047264443649686</v>
      </c>
      <c r="U31" s="2">
        <f t="shared" si="15"/>
        <v>0</v>
      </c>
    </row>
    <row r="32" spans="1:21" ht="15" customHeight="1" x14ac:dyDescent="0.15">
      <c r="A32" s="2">
        <f t="shared" si="16"/>
        <v>17</v>
      </c>
      <c r="B32" s="7">
        <f t="shared" si="17"/>
        <v>25</v>
      </c>
      <c r="C32" s="7">
        <f t="shared" si="0"/>
        <v>12.5</v>
      </c>
      <c r="D32" s="7">
        <f t="shared" si="18"/>
        <v>5</v>
      </c>
      <c r="E32" s="7">
        <f t="shared" si="1"/>
        <v>2.5</v>
      </c>
      <c r="F32" s="7">
        <f t="shared" si="2"/>
        <v>10</v>
      </c>
      <c r="G32" s="7">
        <f t="shared" si="3"/>
        <v>25</v>
      </c>
      <c r="H32" s="7">
        <f t="shared" si="19"/>
        <v>0</v>
      </c>
      <c r="I32" s="5">
        <f t="shared" si="4"/>
        <v>0</v>
      </c>
      <c r="J32" s="5">
        <f t="shared" si="5"/>
        <v>1</v>
      </c>
      <c r="K32" s="7">
        <f t="shared" si="20"/>
        <v>94.358582980606613</v>
      </c>
      <c r="L32" s="2">
        <f t="shared" si="6"/>
        <v>37.743433192242648</v>
      </c>
      <c r="M32" s="7">
        <f t="shared" si="7"/>
        <v>47.179291490303306</v>
      </c>
      <c r="N32" s="7">
        <f t="shared" si="8"/>
        <v>10</v>
      </c>
      <c r="O32" s="7">
        <f t="shared" si="9"/>
        <v>94.922724682545947</v>
      </c>
      <c r="P32" s="7">
        <f t="shared" si="10"/>
        <v>0.56414170193933444</v>
      </c>
      <c r="Q32" s="5">
        <f t="shared" si="11"/>
        <v>5.9787004437665374E-3</v>
      </c>
      <c r="R32" s="5">
        <f t="shared" si="12"/>
        <v>1.0059787004437666</v>
      </c>
      <c r="S32" s="7">
        <f t="shared" si="13"/>
        <v>119.92272468254595</v>
      </c>
      <c r="T32" s="2">
        <f t="shared" si="14"/>
        <v>1.0042337891595563</v>
      </c>
      <c r="U32" s="2">
        <f t="shared" ref="U32:U79" si="21">(G32*I32)/Q32</f>
        <v>0</v>
      </c>
    </row>
    <row r="33" spans="1:21" ht="15" customHeight="1" x14ac:dyDescent="0.15">
      <c r="A33" s="2">
        <f t="shared" si="16"/>
        <v>18</v>
      </c>
      <c r="B33" s="7">
        <f t="shared" si="17"/>
        <v>25</v>
      </c>
      <c r="C33" s="7">
        <f t="shared" si="0"/>
        <v>12.5</v>
      </c>
      <c r="D33" s="7">
        <f t="shared" si="18"/>
        <v>5</v>
      </c>
      <c r="E33" s="7">
        <f t="shared" si="1"/>
        <v>2.5</v>
      </c>
      <c r="F33" s="7">
        <f t="shared" si="2"/>
        <v>10</v>
      </c>
      <c r="G33" s="7">
        <f t="shared" si="3"/>
        <v>25</v>
      </c>
      <c r="H33" s="7">
        <f t="shared" si="19"/>
        <v>0</v>
      </c>
      <c r="I33" s="5">
        <f t="shared" si="4"/>
        <v>0</v>
      </c>
      <c r="J33" s="5">
        <f t="shared" si="5"/>
        <v>1</v>
      </c>
      <c r="K33" s="7">
        <f t="shared" si="20"/>
        <v>94.922724682545947</v>
      </c>
      <c r="L33" s="2">
        <f t="shared" si="6"/>
        <v>37.969089873018383</v>
      </c>
      <c r="M33" s="7">
        <f t="shared" si="7"/>
        <v>47.461362341272974</v>
      </c>
      <c r="N33" s="7">
        <f t="shared" si="8"/>
        <v>10</v>
      </c>
      <c r="O33" s="7">
        <f t="shared" si="9"/>
        <v>95.430452214291364</v>
      </c>
      <c r="P33" s="7">
        <f t="shared" si="10"/>
        <v>0.50772753174541663</v>
      </c>
      <c r="Q33" s="5">
        <f t="shared" si="11"/>
        <v>5.3488512202260431E-3</v>
      </c>
      <c r="R33" s="5">
        <f t="shared" si="12"/>
        <v>1.005348851220226</v>
      </c>
      <c r="S33" s="7">
        <f t="shared" si="13"/>
        <v>120.43045221429136</v>
      </c>
      <c r="T33" s="2">
        <f t="shared" si="14"/>
        <v>1.0037943457835545</v>
      </c>
      <c r="U33" s="2">
        <f t="shared" si="21"/>
        <v>0</v>
      </c>
    </row>
    <row r="34" spans="1:21" ht="15" customHeight="1" x14ac:dyDescent="0.15">
      <c r="A34" s="2">
        <f t="shared" si="16"/>
        <v>19</v>
      </c>
      <c r="B34" s="7">
        <f t="shared" si="17"/>
        <v>25</v>
      </c>
      <c r="C34" s="7">
        <f t="shared" si="0"/>
        <v>12.5</v>
      </c>
      <c r="D34" s="7">
        <f t="shared" si="18"/>
        <v>5</v>
      </c>
      <c r="E34" s="7">
        <f t="shared" si="1"/>
        <v>2.5</v>
      </c>
      <c r="F34" s="7">
        <f t="shared" si="2"/>
        <v>10</v>
      </c>
      <c r="G34" s="7">
        <f t="shared" si="3"/>
        <v>25</v>
      </c>
      <c r="H34" s="7">
        <f t="shared" si="19"/>
        <v>0</v>
      </c>
      <c r="I34" s="5">
        <f t="shared" si="4"/>
        <v>0</v>
      </c>
      <c r="J34" s="5">
        <f t="shared" si="5"/>
        <v>1</v>
      </c>
      <c r="K34" s="7">
        <f t="shared" si="20"/>
        <v>95.430452214291364</v>
      </c>
      <c r="L34" s="2">
        <f t="shared" si="6"/>
        <v>38.17218088571655</v>
      </c>
      <c r="M34" s="7">
        <f t="shared" si="7"/>
        <v>47.715226107145682</v>
      </c>
      <c r="N34" s="7">
        <f t="shared" si="8"/>
        <v>10</v>
      </c>
      <c r="O34" s="7">
        <f t="shared" si="9"/>
        <v>95.887406992862239</v>
      </c>
      <c r="P34" s="7">
        <f t="shared" si="10"/>
        <v>0.45695477857087496</v>
      </c>
      <c r="Q34" s="5">
        <f t="shared" si="11"/>
        <v>4.7883539055727422E-3</v>
      </c>
      <c r="R34" s="5">
        <f t="shared" si="12"/>
        <v>1.0047883539055726</v>
      </c>
      <c r="S34" s="7">
        <f t="shared" si="13"/>
        <v>120.88740699286224</v>
      </c>
      <c r="T34" s="2">
        <f t="shared" si="14"/>
        <v>1.0034020028301052</v>
      </c>
      <c r="U34" s="2">
        <f t="shared" si="21"/>
        <v>0</v>
      </c>
    </row>
    <row r="35" spans="1:21" ht="15" customHeight="1" x14ac:dyDescent="0.15">
      <c r="A35" s="2">
        <f t="shared" si="16"/>
        <v>20</v>
      </c>
      <c r="B35" s="7">
        <f t="shared" si="17"/>
        <v>25</v>
      </c>
      <c r="C35" s="7">
        <f t="shared" si="0"/>
        <v>12.5</v>
      </c>
      <c r="D35" s="7">
        <f t="shared" si="18"/>
        <v>5</v>
      </c>
      <c r="E35" s="7">
        <f t="shared" si="1"/>
        <v>2.5</v>
      </c>
      <c r="F35" s="7">
        <f t="shared" si="2"/>
        <v>10</v>
      </c>
      <c r="G35" s="7">
        <f t="shared" si="3"/>
        <v>25</v>
      </c>
      <c r="H35" s="7">
        <f t="shared" si="19"/>
        <v>0</v>
      </c>
      <c r="I35" s="5">
        <f t="shared" si="4"/>
        <v>0</v>
      </c>
      <c r="J35" s="5">
        <f t="shared" si="5"/>
        <v>1</v>
      </c>
      <c r="K35" s="7">
        <f t="shared" si="20"/>
        <v>95.887406992862239</v>
      </c>
      <c r="L35" s="2">
        <f t="shared" si="6"/>
        <v>38.3549627971449</v>
      </c>
      <c r="M35" s="7">
        <f t="shared" si="7"/>
        <v>47.94370349643112</v>
      </c>
      <c r="N35" s="7">
        <f t="shared" si="8"/>
        <v>10</v>
      </c>
      <c r="O35" s="7">
        <f t="shared" si="9"/>
        <v>96.298666293576019</v>
      </c>
      <c r="P35" s="7">
        <f t="shared" si="10"/>
        <v>0.41125930071378036</v>
      </c>
      <c r="Q35" s="5">
        <f t="shared" si="11"/>
        <v>4.2889813543961416E-3</v>
      </c>
      <c r="R35" s="5">
        <f t="shared" si="12"/>
        <v>1.004288981354396</v>
      </c>
      <c r="S35" s="7">
        <f t="shared" si="13"/>
        <v>121.29866629357602</v>
      </c>
      <c r="T35" s="2">
        <f t="shared" si="14"/>
        <v>1.003051421602168</v>
      </c>
      <c r="U35" s="2">
        <f t="shared" si="21"/>
        <v>0</v>
      </c>
    </row>
    <row r="36" spans="1:21" ht="15" customHeight="1" x14ac:dyDescent="0.15">
      <c r="A36" s="2">
        <f t="shared" ref="A36:A62" si="22">1+A35</f>
        <v>21</v>
      </c>
      <c r="B36" s="7">
        <f t="shared" ref="B36:B62" si="23">B35+C35+E35-D35-F35</f>
        <v>25</v>
      </c>
      <c r="C36" s="7">
        <f t="shared" si="0"/>
        <v>12.5</v>
      </c>
      <c r="D36" s="7">
        <f t="shared" ref="D36:D62" si="24">B36*$C$8</f>
        <v>5</v>
      </c>
      <c r="E36" s="7">
        <f t="shared" ref="E36:E62" si="25">B36*$C$9</f>
        <v>2.5</v>
      </c>
      <c r="F36" s="7">
        <f t="shared" ref="F36:F62" si="26">IF(B36+C36-D36+E36&gt;$C$6,B36+C36-D36+E36-$C$6,0)</f>
        <v>10</v>
      </c>
      <c r="G36" s="7">
        <f t="shared" ref="G36:G62" si="27">B36+C36-D36+E36-F36</f>
        <v>25</v>
      </c>
      <c r="H36" s="7">
        <f t="shared" ref="H36:H62" si="28">C36-D36+E36-F36</f>
        <v>0</v>
      </c>
      <c r="I36" s="5">
        <f t="shared" ref="I36:I58" si="29">H36/B36</f>
        <v>0</v>
      </c>
      <c r="J36" s="5">
        <f t="shared" si="5"/>
        <v>1</v>
      </c>
      <c r="K36" s="7">
        <f t="shared" ref="K36:K58" si="30">IF(K35+L35-M35+N35&lt;0,0,K35+L35-M35+N35)</f>
        <v>96.298666293576019</v>
      </c>
      <c r="L36" s="2">
        <f t="shared" si="6"/>
        <v>38.519466517430409</v>
      </c>
      <c r="M36" s="7">
        <f t="shared" ref="M36:M58" si="31">K36*$F$7</f>
        <v>48.14933314678801</v>
      </c>
      <c r="N36" s="7">
        <f t="shared" ref="N36:N58" si="32">F36</f>
        <v>10</v>
      </c>
      <c r="O36" s="7">
        <f t="shared" ref="O36:O58" si="33">K36+L36-M36+N36</f>
        <v>96.668799664218412</v>
      </c>
      <c r="P36" s="7">
        <f t="shared" ref="P36:P58" si="34">O36-K36</f>
        <v>0.37013337064239238</v>
      </c>
      <c r="Q36" s="5">
        <f t="shared" ref="Q36:Q58" si="35">P36/K36</f>
        <v>3.8435980983786851E-3</v>
      </c>
      <c r="R36" s="5">
        <f t="shared" ref="R36:R58" si="36">K37/K36</f>
        <v>1.0038435980983786</v>
      </c>
      <c r="S36" s="7">
        <f t="shared" ref="S36:S58" si="37">G36+O36</f>
        <v>121.66879966421841</v>
      </c>
      <c r="T36" s="2">
        <f t="shared" si="14"/>
        <v>1.0027379248788311</v>
      </c>
      <c r="U36" s="2">
        <f t="shared" si="21"/>
        <v>0</v>
      </c>
    </row>
    <row r="37" spans="1:21" ht="15" customHeight="1" x14ac:dyDescent="0.15">
      <c r="A37" s="2">
        <f t="shared" si="22"/>
        <v>22</v>
      </c>
      <c r="B37" s="7">
        <f t="shared" si="23"/>
        <v>25</v>
      </c>
      <c r="C37" s="7">
        <f t="shared" si="0"/>
        <v>12.5</v>
      </c>
      <c r="D37" s="7">
        <f t="shared" si="24"/>
        <v>5</v>
      </c>
      <c r="E37" s="7">
        <f t="shared" si="25"/>
        <v>2.5</v>
      </c>
      <c r="F37" s="7">
        <f t="shared" si="26"/>
        <v>10</v>
      </c>
      <c r="G37" s="7">
        <f t="shared" si="27"/>
        <v>25</v>
      </c>
      <c r="H37" s="7">
        <f t="shared" si="28"/>
        <v>0</v>
      </c>
      <c r="I37" s="5">
        <f t="shared" si="29"/>
        <v>0</v>
      </c>
      <c r="J37" s="5">
        <f t="shared" si="5"/>
        <v>1</v>
      </c>
      <c r="K37" s="7">
        <f t="shared" si="30"/>
        <v>96.668799664218412</v>
      </c>
      <c r="L37" s="2">
        <f t="shared" si="6"/>
        <v>38.667519865687368</v>
      </c>
      <c r="M37" s="7">
        <f t="shared" si="31"/>
        <v>48.334399832109206</v>
      </c>
      <c r="N37" s="7">
        <f t="shared" si="32"/>
        <v>10</v>
      </c>
      <c r="O37" s="7">
        <f t="shared" si="33"/>
        <v>97.001919697796581</v>
      </c>
      <c r="P37" s="7">
        <f t="shared" si="34"/>
        <v>0.33312003357816877</v>
      </c>
      <c r="Q37" s="5">
        <f t="shared" si="35"/>
        <v>3.445993275340853E-3</v>
      </c>
      <c r="R37" s="5">
        <f t="shared" si="36"/>
        <v>1.0034459932753408</v>
      </c>
      <c r="S37" s="7">
        <f t="shared" si="37"/>
        <v>122.00191969779658</v>
      </c>
      <c r="T37" s="2">
        <f t="shared" si="14"/>
        <v>1.0024574042028436</v>
      </c>
      <c r="U37" s="2">
        <f t="shared" si="21"/>
        <v>0</v>
      </c>
    </row>
    <row r="38" spans="1:21" ht="15" customHeight="1" x14ac:dyDescent="0.15">
      <c r="A38" s="2">
        <f t="shared" si="22"/>
        <v>23</v>
      </c>
      <c r="B38" s="7">
        <f t="shared" si="23"/>
        <v>25</v>
      </c>
      <c r="C38" s="7">
        <f t="shared" si="0"/>
        <v>12.5</v>
      </c>
      <c r="D38" s="7">
        <f t="shared" si="24"/>
        <v>5</v>
      </c>
      <c r="E38" s="7">
        <f t="shared" si="25"/>
        <v>2.5</v>
      </c>
      <c r="F38" s="7">
        <f t="shared" si="26"/>
        <v>10</v>
      </c>
      <c r="G38" s="7">
        <f t="shared" si="27"/>
        <v>25</v>
      </c>
      <c r="H38" s="7">
        <f t="shared" si="28"/>
        <v>0</v>
      </c>
      <c r="I38" s="5">
        <f t="shared" si="29"/>
        <v>0</v>
      </c>
      <c r="J38" s="5">
        <f t="shared" si="5"/>
        <v>1</v>
      </c>
      <c r="K38" s="7">
        <f t="shared" si="30"/>
        <v>97.001919697796581</v>
      </c>
      <c r="L38" s="2">
        <f t="shared" si="6"/>
        <v>38.800767879118638</v>
      </c>
      <c r="M38" s="7">
        <f t="shared" si="31"/>
        <v>48.50095984889829</v>
      </c>
      <c r="N38" s="7">
        <f t="shared" si="32"/>
        <v>10</v>
      </c>
      <c r="O38" s="7">
        <f t="shared" si="33"/>
        <v>97.301727728016928</v>
      </c>
      <c r="P38" s="7">
        <f t="shared" si="34"/>
        <v>0.29980803022034763</v>
      </c>
      <c r="Q38" s="5">
        <f t="shared" si="35"/>
        <v>3.090743267291831E-3</v>
      </c>
      <c r="R38" s="5">
        <f t="shared" si="36"/>
        <v>1.0030907432672918</v>
      </c>
      <c r="S38" s="7">
        <f t="shared" si="37"/>
        <v>122.30172772801693</v>
      </c>
      <c r="T38" s="2">
        <f t="shared" si="14"/>
        <v>1.002206242153818</v>
      </c>
      <c r="U38" s="2">
        <f t="shared" si="21"/>
        <v>0</v>
      </c>
    </row>
    <row r="39" spans="1:21" ht="15" customHeight="1" x14ac:dyDescent="0.15">
      <c r="A39" s="2">
        <f t="shared" si="22"/>
        <v>24</v>
      </c>
      <c r="B39" s="7">
        <f t="shared" si="23"/>
        <v>25</v>
      </c>
      <c r="C39" s="7">
        <f t="shared" si="0"/>
        <v>12.5</v>
      </c>
      <c r="D39" s="7">
        <f t="shared" si="24"/>
        <v>5</v>
      </c>
      <c r="E39" s="7">
        <f t="shared" si="25"/>
        <v>2.5</v>
      </c>
      <c r="F39" s="7">
        <f t="shared" si="26"/>
        <v>10</v>
      </c>
      <c r="G39" s="7">
        <f t="shared" si="27"/>
        <v>25</v>
      </c>
      <c r="H39" s="7">
        <f t="shared" si="28"/>
        <v>0</v>
      </c>
      <c r="I39" s="5">
        <f t="shared" si="29"/>
        <v>0</v>
      </c>
      <c r="J39" s="5">
        <f t="shared" si="5"/>
        <v>1</v>
      </c>
      <c r="K39" s="7">
        <f t="shared" si="30"/>
        <v>97.301727728016928</v>
      </c>
      <c r="L39" s="2">
        <f t="shared" si="6"/>
        <v>38.920691091206777</v>
      </c>
      <c r="M39" s="7">
        <f t="shared" si="31"/>
        <v>48.650863864008464</v>
      </c>
      <c r="N39" s="7">
        <f t="shared" si="32"/>
        <v>10</v>
      </c>
      <c r="O39" s="7">
        <f t="shared" si="33"/>
        <v>97.571554955215248</v>
      </c>
      <c r="P39" s="7">
        <f t="shared" si="34"/>
        <v>0.26982722719831997</v>
      </c>
      <c r="Q39" s="5">
        <f t="shared" si="35"/>
        <v>2.7730980065693764E-3</v>
      </c>
      <c r="R39" s="5">
        <f t="shared" si="36"/>
        <v>1.0027730980065694</v>
      </c>
      <c r="S39" s="7">
        <f t="shared" si="37"/>
        <v>122.57155495521525</v>
      </c>
      <c r="T39" s="2">
        <f t="shared" si="14"/>
        <v>1.0019812468281666</v>
      </c>
      <c r="U39" s="2">
        <f t="shared" si="21"/>
        <v>0</v>
      </c>
    </row>
    <row r="40" spans="1:21" ht="15" customHeight="1" x14ac:dyDescent="0.15">
      <c r="A40" s="2">
        <f t="shared" si="22"/>
        <v>25</v>
      </c>
      <c r="B40" s="7">
        <f t="shared" si="23"/>
        <v>25</v>
      </c>
      <c r="C40" s="7">
        <f t="shared" si="0"/>
        <v>12.5</v>
      </c>
      <c r="D40" s="7">
        <f t="shared" si="24"/>
        <v>5</v>
      </c>
      <c r="E40" s="7">
        <f t="shared" si="25"/>
        <v>2.5</v>
      </c>
      <c r="F40" s="7">
        <f t="shared" si="26"/>
        <v>10</v>
      </c>
      <c r="G40" s="7">
        <f t="shared" si="27"/>
        <v>25</v>
      </c>
      <c r="H40" s="7">
        <f t="shared" si="28"/>
        <v>0</v>
      </c>
      <c r="I40" s="5">
        <f t="shared" si="29"/>
        <v>0</v>
      </c>
      <c r="J40" s="5">
        <f t="shared" si="5"/>
        <v>1</v>
      </c>
      <c r="K40" s="7">
        <f t="shared" si="30"/>
        <v>97.571554955215248</v>
      </c>
      <c r="L40" s="2">
        <f t="shared" si="6"/>
        <v>39.028621982086101</v>
      </c>
      <c r="M40" s="7">
        <f t="shared" si="31"/>
        <v>48.785777477607624</v>
      </c>
      <c r="N40" s="7">
        <f t="shared" si="32"/>
        <v>10</v>
      </c>
      <c r="O40" s="7">
        <f t="shared" si="33"/>
        <v>97.814399459693718</v>
      </c>
      <c r="P40" s="7">
        <f t="shared" si="34"/>
        <v>0.2428445044784695</v>
      </c>
      <c r="Q40" s="5">
        <f t="shared" si="35"/>
        <v>2.4888862803296888E-3</v>
      </c>
      <c r="R40" s="5">
        <f t="shared" si="36"/>
        <v>1.0024888862803296</v>
      </c>
      <c r="S40" s="7">
        <f t="shared" si="37"/>
        <v>122.81439945969372</v>
      </c>
      <c r="T40" s="2">
        <f t="shared" si="14"/>
        <v>1.0017795963257741</v>
      </c>
      <c r="U40" s="2">
        <f t="shared" si="21"/>
        <v>0</v>
      </c>
    </row>
    <row r="41" spans="1:21" ht="15" customHeight="1" x14ac:dyDescent="0.15">
      <c r="A41" s="2">
        <f t="shared" si="22"/>
        <v>26</v>
      </c>
      <c r="B41" s="7">
        <f t="shared" si="23"/>
        <v>25</v>
      </c>
      <c r="C41" s="7">
        <f t="shared" si="0"/>
        <v>12.5</v>
      </c>
      <c r="D41" s="7">
        <f t="shared" si="24"/>
        <v>5</v>
      </c>
      <c r="E41" s="7">
        <f t="shared" si="25"/>
        <v>2.5</v>
      </c>
      <c r="F41" s="7">
        <f t="shared" si="26"/>
        <v>10</v>
      </c>
      <c r="G41" s="7">
        <f t="shared" si="27"/>
        <v>25</v>
      </c>
      <c r="H41" s="7">
        <f t="shared" si="28"/>
        <v>0</v>
      </c>
      <c r="I41" s="5">
        <f t="shared" si="29"/>
        <v>0</v>
      </c>
      <c r="J41" s="5">
        <f t="shared" si="5"/>
        <v>1</v>
      </c>
      <c r="K41" s="7">
        <f t="shared" si="30"/>
        <v>97.814399459693718</v>
      </c>
      <c r="L41" s="2">
        <f t="shared" si="6"/>
        <v>39.125759783877491</v>
      </c>
      <c r="M41" s="7">
        <f t="shared" si="31"/>
        <v>48.907199729846859</v>
      </c>
      <c r="N41" s="7">
        <f t="shared" si="32"/>
        <v>10</v>
      </c>
      <c r="O41" s="7">
        <f t="shared" si="33"/>
        <v>98.032959513724336</v>
      </c>
      <c r="P41" s="7">
        <f t="shared" si="34"/>
        <v>0.21856005403061829</v>
      </c>
      <c r="Q41" s="5">
        <f t="shared" si="35"/>
        <v>2.2344363942108556E-3</v>
      </c>
      <c r="R41" s="5">
        <f t="shared" si="36"/>
        <v>1.0022344363942108</v>
      </c>
      <c r="S41" s="7">
        <f t="shared" si="37"/>
        <v>123.03295951372434</v>
      </c>
      <c r="T41" s="2">
        <f t="shared" si="14"/>
        <v>1.001598791489736</v>
      </c>
      <c r="U41" s="2">
        <f t="shared" si="21"/>
        <v>0</v>
      </c>
    </row>
    <row r="42" spans="1:21" ht="15" customHeight="1" x14ac:dyDescent="0.15">
      <c r="A42" s="2">
        <f t="shared" si="22"/>
        <v>27</v>
      </c>
      <c r="B42" s="7">
        <f t="shared" si="23"/>
        <v>25</v>
      </c>
      <c r="C42" s="7">
        <f t="shared" si="0"/>
        <v>12.5</v>
      </c>
      <c r="D42" s="7">
        <f t="shared" si="24"/>
        <v>5</v>
      </c>
      <c r="E42" s="7">
        <f t="shared" si="25"/>
        <v>2.5</v>
      </c>
      <c r="F42" s="7">
        <f t="shared" si="26"/>
        <v>10</v>
      </c>
      <c r="G42" s="7">
        <f t="shared" si="27"/>
        <v>25</v>
      </c>
      <c r="H42" s="7">
        <f t="shared" si="28"/>
        <v>0</v>
      </c>
      <c r="I42" s="5">
        <f t="shared" si="29"/>
        <v>0</v>
      </c>
      <c r="J42" s="5">
        <f t="shared" si="5"/>
        <v>1</v>
      </c>
      <c r="K42" s="7">
        <f t="shared" si="30"/>
        <v>98.032959513724336</v>
      </c>
      <c r="L42" s="2">
        <f t="shared" si="6"/>
        <v>39.213183805489734</v>
      </c>
      <c r="M42" s="7">
        <f t="shared" si="31"/>
        <v>49.016479756862168</v>
      </c>
      <c r="N42" s="7">
        <f t="shared" si="32"/>
        <v>10</v>
      </c>
      <c r="O42" s="7">
        <f t="shared" si="33"/>
        <v>98.229663562351902</v>
      </c>
      <c r="P42" s="7">
        <f t="shared" si="34"/>
        <v>0.19670404862756641</v>
      </c>
      <c r="Q42" s="5">
        <f t="shared" si="35"/>
        <v>2.006509337301282E-3</v>
      </c>
      <c r="R42" s="5">
        <f t="shared" si="36"/>
        <v>1.0020065093373012</v>
      </c>
      <c r="S42" s="7">
        <f t="shared" si="37"/>
        <v>123.2296635623519</v>
      </c>
      <c r="T42" s="2">
        <f t="shared" si="14"/>
        <v>1.0014366154921395</v>
      </c>
      <c r="U42" s="2">
        <f t="shared" si="21"/>
        <v>0</v>
      </c>
    </row>
    <row r="43" spans="1:21" ht="15" customHeight="1" x14ac:dyDescent="0.15">
      <c r="A43" s="2">
        <f t="shared" si="22"/>
        <v>28</v>
      </c>
      <c r="B43" s="7">
        <f t="shared" si="23"/>
        <v>25</v>
      </c>
      <c r="C43" s="7">
        <f t="shared" si="0"/>
        <v>12.5</v>
      </c>
      <c r="D43" s="7">
        <f t="shared" si="24"/>
        <v>5</v>
      </c>
      <c r="E43" s="7">
        <f t="shared" si="25"/>
        <v>2.5</v>
      </c>
      <c r="F43" s="7">
        <f t="shared" si="26"/>
        <v>10</v>
      </c>
      <c r="G43" s="7">
        <f t="shared" si="27"/>
        <v>25</v>
      </c>
      <c r="H43" s="7">
        <f t="shared" si="28"/>
        <v>0</v>
      </c>
      <c r="I43" s="5">
        <f t="shared" si="29"/>
        <v>0</v>
      </c>
      <c r="J43" s="5">
        <f t="shared" si="5"/>
        <v>1</v>
      </c>
      <c r="K43" s="7">
        <f t="shared" si="30"/>
        <v>98.229663562351902</v>
      </c>
      <c r="L43" s="2">
        <f t="shared" si="6"/>
        <v>39.291865424940767</v>
      </c>
      <c r="M43" s="7">
        <f t="shared" si="31"/>
        <v>49.114831781175951</v>
      </c>
      <c r="N43" s="7">
        <f t="shared" si="32"/>
        <v>10</v>
      </c>
      <c r="O43" s="7">
        <f t="shared" si="33"/>
        <v>98.406697206116718</v>
      </c>
      <c r="P43" s="7">
        <f t="shared" si="34"/>
        <v>0.17703364376481545</v>
      </c>
      <c r="Q43" s="5">
        <f t="shared" si="35"/>
        <v>1.8022421877933259E-3</v>
      </c>
      <c r="R43" s="5">
        <f t="shared" si="36"/>
        <v>1.0018022421877932</v>
      </c>
      <c r="S43" s="7">
        <f t="shared" si="37"/>
        <v>123.40669720611672</v>
      </c>
      <c r="T43" s="2">
        <f t="shared" si="14"/>
        <v>1.0012910991299135</v>
      </c>
      <c r="U43" s="2">
        <f t="shared" si="21"/>
        <v>0</v>
      </c>
    </row>
    <row r="44" spans="1:21" ht="15" customHeight="1" x14ac:dyDescent="0.15">
      <c r="A44" s="2">
        <f t="shared" si="22"/>
        <v>29</v>
      </c>
      <c r="B44" s="7">
        <f t="shared" si="23"/>
        <v>25</v>
      </c>
      <c r="C44" s="7">
        <f t="shared" si="0"/>
        <v>12.5</v>
      </c>
      <c r="D44" s="7">
        <f t="shared" si="24"/>
        <v>5</v>
      </c>
      <c r="E44" s="7">
        <f t="shared" si="25"/>
        <v>2.5</v>
      </c>
      <c r="F44" s="7">
        <f t="shared" si="26"/>
        <v>10</v>
      </c>
      <c r="G44" s="7">
        <f t="shared" si="27"/>
        <v>25</v>
      </c>
      <c r="H44" s="7">
        <f t="shared" si="28"/>
        <v>0</v>
      </c>
      <c r="I44" s="5">
        <f t="shared" si="29"/>
        <v>0</v>
      </c>
      <c r="J44" s="5">
        <f t="shared" si="5"/>
        <v>1</v>
      </c>
      <c r="K44" s="7">
        <f t="shared" si="30"/>
        <v>98.406697206116718</v>
      </c>
      <c r="L44" s="2">
        <f t="shared" si="6"/>
        <v>39.362678882446687</v>
      </c>
      <c r="M44" s="7">
        <f t="shared" si="31"/>
        <v>49.203348603058359</v>
      </c>
      <c r="N44" s="7">
        <f t="shared" si="32"/>
        <v>10</v>
      </c>
      <c r="O44" s="7">
        <f t="shared" si="33"/>
        <v>98.566027485505046</v>
      </c>
      <c r="P44" s="7">
        <f t="shared" si="34"/>
        <v>0.15933027938832822</v>
      </c>
      <c r="Q44" s="5">
        <f t="shared" si="35"/>
        <v>1.6190999587620003E-3</v>
      </c>
      <c r="R44" s="5">
        <f t="shared" si="36"/>
        <v>1.001619099958762</v>
      </c>
      <c r="S44" s="7">
        <f t="shared" si="37"/>
        <v>123.56602748550505</v>
      </c>
      <c r="T44" s="2">
        <f t="shared" si="14"/>
        <v>1.0011604909081204</v>
      </c>
      <c r="U44" s="2">
        <f t="shared" si="21"/>
        <v>0</v>
      </c>
    </row>
    <row r="45" spans="1:21" ht="15" customHeight="1" x14ac:dyDescent="0.15">
      <c r="A45" s="2">
        <f t="shared" si="22"/>
        <v>30</v>
      </c>
      <c r="B45" s="7">
        <f t="shared" si="23"/>
        <v>25</v>
      </c>
      <c r="C45" s="7">
        <f t="shared" si="0"/>
        <v>12.5</v>
      </c>
      <c r="D45" s="7">
        <f t="shared" si="24"/>
        <v>5</v>
      </c>
      <c r="E45" s="7">
        <f t="shared" si="25"/>
        <v>2.5</v>
      </c>
      <c r="F45" s="7">
        <f t="shared" si="26"/>
        <v>10</v>
      </c>
      <c r="G45" s="7">
        <f t="shared" si="27"/>
        <v>25</v>
      </c>
      <c r="H45" s="7">
        <f t="shared" si="28"/>
        <v>0</v>
      </c>
      <c r="I45" s="5">
        <f t="shared" si="29"/>
        <v>0</v>
      </c>
      <c r="J45" s="5">
        <f t="shared" si="5"/>
        <v>1</v>
      </c>
      <c r="K45" s="7">
        <f t="shared" si="30"/>
        <v>98.566027485505046</v>
      </c>
      <c r="L45" s="2">
        <f t="shared" si="6"/>
        <v>39.426410994202023</v>
      </c>
      <c r="M45" s="7">
        <f t="shared" si="31"/>
        <v>49.283013742752523</v>
      </c>
      <c r="N45" s="7">
        <f t="shared" si="32"/>
        <v>10</v>
      </c>
      <c r="O45" s="7">
        <f t="shared" si="33"/>
        <v>98.709424736954531</v>
      </c>
      <c r="P45" s="7">
        <f t="shared" si="34"/>
        <v>0.14339725144948545</v>
      </c>
      <c r="Q45" s="5">
        <f t="shared" si="35"/>
        <v>1.4548344405030751E-3</v>
      </c>
      <c r="R45" s="5">
        <f t="shared" si="36"/>
        <v>1.001454834440503</v>
      </c>
      <c r="S45" s="7">
        <f t="shared" si="37"/>
        <v>123.70942473695453</v>
      </c>
      <c r="T45" s="2">
        <f t="shared" si="14"/>
        <v>1.0010432311570356</v>
      </c>
      <c r="U45" s="2">
        <f t="shared" si="21"/>
        <v>0</v>
      </c>
    </row>
    <row r="46" spans="1:21" ht="15" customHeight="1" x14ac:dyDescent="0.15">
      <c r="A46" s="2">
        <f t="shared" si="22"/>
        <v>31</v>
      </c>
      <c r="B46" s="7">
        <f t="shared" si="23"/>
        <v>25</v>
      </c>
      <c r="C46" s="7">
        <f t="shared" si="0"/>
        <v>12.5</v>
      </c>
      <c r="D46" s="7">
        <f t="shared" si="24"/>
        <v>5</v>
      </c>
      <c r="E46" s="7">
        <f t="shared" si="25"/>
        <v>2.5</v>
      </c>
      <c r="F46" s="7">
        <f t="shared" si="26"/>
        <v>10</v>
      </c>
      <c r="G46" s="7">
        <f t="shared" si="27"/>
        <v>25</v>
      </c>
      <c r="H46" s="7">
        <f t="shared" si="28"/>
        <v>0</v>
      </c>
      <c r="I46" s="5">
        <f t="shared" si="29"/>
        <v>0</v>
      </c>
      <c r="J46" s="5">
        <f t="shared" si="5"/>
        <v>1</v>
      </c>
      <c r="K46" s="7">
        <f t="shared" si="30"/>
        <v>98.709424736954531</v>
      </c>
      <c r="L46" s="2">
        <f t="shared" si="6"/>
        <v>39.483769894781815</v>
      </c>
      <c r="M46" s="7">
        <f t="shared" si="31"/>
        <v>49.354712368477266</v>
      </c>
      <c r="N46" s="7">
        <f t="shared" si="32"/>
        <v>10</v>
      </c>
      <c r="O46" s="7">
        <f t="shared" si="33"/>
        <v>98.838482263259067</v>
      </c>
      <c r="P46" s="7">
        <f t="shared" si="34"/>
        <v>0.12905752630453549</v>
      </c>
      <c r="Q46" s="5">
        <f t="shared" si="35"/>
        <v>1.3074488748004965E-3</v>
      </c>
      <c r="R46" s="5">
        <f t="shared" si="36"/>
        <v>1.0013074488748004</v>
      </c>
      <c r="S46" s="7">
        <f t="shared" si="37"/>
        <v>123.83848226325907</v>
      </c>
      <c r="T46" s="2">
        <f t="shared" si="14"/>
        <v>1.000937929563988</v>
      </c>
      <c r="U46" s="2">
        <f t="shared" si="21"/>
        <v>0</v>
      </c>
    </row>
    <row r="47" spans="1:21" ht="15" customHeight="1" x14ac:dyDescent="0.15">
      <c r="A47" s="2">
        <f t="shared" si="22"/>
        <v>32</v>
      </c>
      <c r="B47" s="7">
        <f t="shared" si="23"/>
        <v>25</v>
      </c>
      <c r="C47" s="7">
        <f t="shared" si="0"/>
        <v>12.5</v>
      </c>
      <c r="D47" s="7">
        <f t="shared" si="24"/>
        <v>5</v>
      </c>
      <c r="E47" s="7">
        <f t="shared" si="25"/>
        <v>2.5</v>
      </c>
      <c r="F47" s="7">
        <f t="shared" si="26"/>
        <v>10</v>
      </c>
      <c r="G47" s="7">
        <f t="shared" si="27"/>
        <v>25</v>
      </c>
      <c r="H47" s="7">
        <f t="shared" si="28"/>
        <v>0</v>
      </c>
      <c r="I47" s="5">
        <f t="shared" si="29"/>
        <v>0</v>
      </c>
      <c r="J47" s="5">
        <f t="shared" si="5"/>
        <v>1</v>
      </c>
      <c r="K47" s="7">
        <f t="shared" si="30"/>
        <v>98.838482263259067</v>
      </c>
      <c r="L47" s="2">
        <f t="shared" si="6"/>
        <v>39.535392905303631</v>
      </c>
      <c r="M47" s="7">
        <f t="shared" si="31"/>
        <v>49.419241131629533</v>
      </c>
      <c r="N47" s="7">
        <f t="shared" si="32"/>
        <v>10</v>
      </c>
      <c r="O47" s="7">
        <f t="shared" si="33"/>
        <v>98.954634036933172</v>
      </c>
      <c r="P47" s="7">
        <f t="shared" si="34"/>
        <v>0.11615177367410467</v>
      </c>
      <c r="Q47" s="5">
        <f t="shared" si="35"/>
        <v>1.1751675158743452E-3</v>
      </c>
      <c r="R47" s="5">
        <f t="shared" si="36"/>
        <v>1.0011751675158744</v>
      </c>
      <c r="S47" s="7">
        <f t="shared" si="37"/>
        <v>123.95463403693317</v>
      </c>
      <c r="T47" s="2">
        <f t="shared" si="14"/>
        <v>1.0008433456088099</v>
      </c>
      <c r="U47" s="2">
        <f t="shared" si="21"/>
        <v>0</v>
      </c>
    </row>
    <row r="48" spans="1:21" ht="15" customHeight="1" x14ac:dyDescent="0.15">
      <c r="A48" s="2">
        <f t="shared" si="22"/>
        <v>33</v>
      </c>
      <c r="B48" s="7">
        <f t="shared" si="23"/>
        <v>25</v>
      </c>
      <c r="C48" s="7">
        <f t="shared" si="0"/>
        <v>12.5</v>
      </c>
      <c r="D48" s="7">
        <f t="shared" si="24"/>
        <v>5</v>
      </c>
      <c r="E48" s="7">
        <f t="shared" si="25"/>
        <v>2.5</v>
      </c>
      <c r="F48" s="7">
        <f t="shared" si="26"/>
        <v>10</v>
      </c>
      <c r="G48" s="7">
        <f t="shared" si="27"/>
        <v>25</v>
      </c>
      <c r="H48" s="7">
        <f t="shared" si="28"/>
        <v>0</v>
      </c>
      <c r="I48" s="5">
        <f t="shared" si="29"/>
        <v>0</v>
      </c>
      <c r="J48" s="5">
        <f t="shared" si="5"/>
        <v>1</v>
      </c>
      <c r="K48" s="7">
        <f t="shared" si="30"/>
        <v>98.954634036933172</v>
      </c>
      <c r="L48" s="2">
        <f t="shared" si="6"/>
        <v>39.581853614773273</v>
      </c>
      <c r="M48" s="7">
        <f t="shared" si="31"/>
        <v>49.477317018466586</v>
      </c>
      <c r="N48" s="7">
        <f t="shared" si="32"/>
        <v>10</v>
      </c>
      <c r="O48" s="7">
        <f t="shared" si="33"/>
        <v>99.059170633239859</v>
      </c>
      <c r="P48" s="7">
        <f t="shared" si="34"/>
        <v>0.1045365963066871</v>
      </c>
      <c r="Q48" s="5">
        <f t="shared" si="35"/>
        <v>1.0564093063865059E-3</v>
      </c>
      <c r="R48" s="5">
        <f t="shared" si="36"/>
        <v>1.0010564093063865</v>
      </c>
      <c r="S48" s="7">
        <f t="shared" si="37"/>
        <v>124.05917063323986</v>
      </c>
      <c r="T48" s="2">
        <f t="shared" si="14"/>
        <v>1.0007583714786727</v>
      </c>
      <c r="U48" s="2">
        <f t="shared" si="21"/>
        <v>0</v>
      </c>
    </row>
    <row r="49" spans="1:21" ht="15" customHeight="1" x14ac:dyDescent="0.15">
      <c r="A49" s="2">
        <f t="shared" si="22"/>
        <v>34</v>
      </c>
      <c r="B49" s="7">
        <f t="shared" si="23"/>
        <v>25</v>
      </c>
      <c r="C49" s="7">
        <f t="shared" si="0"/>
        <v>12.5</v>
      </c>
      <c r="D49" s="7">
        <f t="shared" si="24"/>
        <v>5</v>
      </c>
      <c r="E49" s="7">
        <f t="shared" si="25"/>
        <v>2.5</v>
      </c>
      <c r="F49" s="7">
        <f t="shared" si="26"/>
        <v>10</v>
      </c>
      <c r="G49" s="7">
        <f t="shared" si="27"/>
        <v>25</v>
      </c>
      <c r="H49" s="7">
        <f t="shared" si="28"/>
        <v>0</v>
      </c>
      <c r="I49" s="5">
        <f t="shared" si="29"/>
        <v>0</v>
      </c>
      <c r="J49" s="5">
        <f t="shared" si="5"/>
        <v>1</v>
      </c>
      <c r="K49" s="7">
        <f t="shared" si="30"/>
        <v>99.059170633239859</v>
      </c>
      <c r="L49" s="2">
        <f t="shared" si="6"/>
        <v>39.623668253295946</v>
      </c>
      <c r="M49" s="7">
        <f t="shared" si="31"/>
        <v>49.529585316619929</v>
      </c>
      <c r="N49" s="7">
        <f t="shared" si="32"/>
        <v>10</v>
      </c>
      <c r="O49" s="7">
        <f t="shared" si="33"/>
        <v>99.15325356991589</v>
      </c>
      <c r="P49" s="7">
        <f t="shared" si="34"/>
        <v>9.4082936676031181E-2</v>
      </c>
      <c r="Q49" s="5">
        <f t="shared" si="35"/>
        <v>9.4976503512599693E-4</v>
      </c>
      <c r="R49" s="5">
        <f t="shared" si="36"/>
        <v>1.000949765035126</v>
      </c>
      <c r="S49" s="7">
        <f t="shared" si="37"/>
        <v>124.15325356991589</v>
      </c>
      <c r="T49" s="2">
        <f t="shared" si="14"/>
        <v>1.0006820171084823</v>
      </c>
      <c r="U49" s="2">
        <f t="shared" si="21"/>
        <v>0</v>
      </c>
    </row>
    <row r="50" spans="1:21" ht="15" customHeight="1" x14ac:dyDescent="0.15">
      <c r="A50" s="2">
        <f t="shared" si="22"/>
        <v>35</v>
      </c>
      <c r="B50" s="7">
        <f t="shared" si="23"/>
        <v>25</v>
      </c>
      <c r="C50" s="7">
        <f t="shared" si="0"/>
        <v>12.5</v>
      </c>
      <c r="D50" s="7">
        <f t="shared" si="24"/>
        <v>5</v>
      </c>
      <c r="E50" s="7">
        <f t="shared" si="25"/>
        <v>2.5</v>
      </c>
      <c r="F50" s="7">
        <f t="shared" si="26"/>
        <v>10</v>
      </c>
      <c r="G50" s="7">
        <f t="shared" si="27"/>
        <v>25</v>
      </c>
      <c r="H50" s="7">
        <f t="shared" si="28"/>
        <v>0</v>
      </c>
      <c r="I50" s="5">
        <f t="shared" si="29"/>
        <v>0</v>
      </c>
      <c r="J50" s="5">
        <f t="shared" si="5"/>
        <v>1</v>
      </c>
      <c r="K50" s="7">
        <f t="shared" si="30"/>
        <v>99.15325356991589</v>
      </c>
      <c r="L50" s="2">
        <f t="shared" si="6"/>
        <v>39.661301427966357</v>
      </c>
      <c r="M50" s="7">
        <f t="shared" si="31"/>
        <v>49.576626784957945</v>
      </c>
      <c r="N50" s="7">
        <f t="shared" si="32"/>
        <v>10</v>
      </c>
      <c r="O50" s="7">
        <f t="shared" si="33"/>
        <v>99.237928212924317</v>
      </c>
      <c r="P50" s="7">
        <f t="shared" si="34"/>
        <v>8.4674643008426642E-2</v>
      </c>
      <c r="Q50" s="5">
        <f t="shared" si="35"/>
        <v>8.5397745368708498E-4</v>
      </c>
      <c r="R50" s="5">
        <f t="shared" si="36"/>
        <v>1.0008539774536871</v>
      </c>
      <c r="S50" s="7">
        <f t="shared" si="37"/>
        <v>124.23792821292432</v>
      </c>
      <c r="T50" s="2">
        <f t="shared" si="14"/>
        <v>1.0006133970503512</v>
      </c>
      <c r="U50" s="2">
        <f t="shared" si="21"/>
        <v>0</v>
      </c>
    </row>
    <row r="51" spans="1:21" ht="15" customHeight="1" x14ac:dyDescent="0.15">
      <c r="A51" s="2">
        <f t="shared" si="22"/>
        <v>36</v>
      </c>
      <c r="B51" s="7">
        <f t="shared" si="23"/>
        <v>25</v>
      </c>
      <c r="C51" s="7">
        <f t="shared" si="0"/>
        <v>12.5</v>
      </c>
      <c r="D51" s="7">
        <f t="shared" si="24"/>
        <v>5</v>
      </c>
      <c r="E51" s="7">
        <f t="shared" si="25"/>
        <v>2.5</v>
      </c>
      <c r="F51" s="7">
        <f t="shared" si="26"/>
        <v>10</v>
      </c>
      <c r="G51" s="7">
        <f t="shared" si="27"/>
        <v>25</v>
      </c>
      <c r="H51" s="7">
        <f t="shared" si="28"/>
        <v>0</v>
      </c>
      <c r="I51" s="5">
        <f t="shared" si="29"/>
        <v>0</v>
      </c>
      <c r="J51" s="5">
        <f t="shared" si="5"/>
        <v>1</v>
      </c>
      <c r="K51" s="7">
        <f t="shared" si="30"/>
        <v>99.237928212924317</v>
      </c>
      <c r="L51" s="2">
        <f t="shared" si="6"/>
        <v>39.695171285169728</v>
      </c>
      <c r="M51" s="7">
        <f t="shared" si="31"/>
        <v>49.618964106462158</v>
      </c>
      <c r="N51" s="7">
        <f t="shared" si="32"/>
        <v>10</v>
      </c>
      <c r="O51" s="7">
        <f t="shared" si="33"/>
        <v>99.314135391631879</v>
      </c>
      <c r="P51" s="7">
        <f t="shared" si="34"/>
        <v>7.6207178707562662E-2</v>
      </c>
      <c r="Q51" s="5">
        <f t="shared" si="35"/>
        <v>7.6792391860552541E-4</v>
      </c>
      <c r="R51" s="5">
        <f t="shared" si="36"/>
        <v>1.0007679239186056</v>
      </c>
      <c r="S51" s="7">
        <f t="shared" si="37"/>
        <v>124.31413539163188</v>
      </c>
      <c r="T51" s="2">
        <f t="shared" si="14"/>
        <v>1.0005517189225566</v>
      </c>
      <c r="U51" s="2">
        <f t="shared" si="21"/>
        <v>0</v>
      </c>
    </row>
    <row r="52" spans="1:21" ht="15" customHeight="1" x14ac:dyDescent="0.15">
      <c r="A52" s="2">
        <f t="shared" si="22"/>
        <v>37</v>
      </c>
      <c r="B52" s="7">
        <f t="shared" si="23"/>
        <v>25</v>
      </c>
      <c r="C52" s="7">
        <f t="shared" si="0"/>
        <v>12.5</v>
      </c>
      <c r="D52" s="7">
        <f t="shared" si="24"/>
        <v>5</v>
      </c>
      <c r="E52" s="7">
        <f t="shared" si="25"/>
        <v>2.5</v>
      </c>
      <c r="F52" s="7">
        <f t="shared" si="26"/>
        <v>10</v>
      </c>
      <c r="G52" s="7">
        <f t="shared" si="27"/>
        <v>25</v>
      </c>
      <c r="H52" s="7">
        <f t="shared" si="28"/>
        <v>0</v>
      </c>
      <c r="I52" s="5">
        <f t="shared" si="29"/>
        <v>0</v>
      </c>
      <c r="J52" s="5">
        <f t="shared" si="5"/>
        <v>1</v>
      </c>
      <c r="K52" s="7">
        <f t="shared" si="30"/>
        <v>99.314135391631879</v>
      </c>
      <c r="L52" s="2">
        <f t="shared" si="6"/>
        <v>39.725654156652752</v>
      </c>
      <c r="M52" s="7">
        <f t="shared" si="31"/>
        <v>49.65706769581594</v>
      </c>
      <c r="N52" s="7">
        <f t="shared" si="32"/>
        <v>10</v>
      </c>
      <c r="O52" s="7">
        <f t="shared" si="33"/>
        <v>99.382721852468691</v>
      </c>
      <c r="P52" s="7">
        <f t="shared" si="34"/>
        <v>6.858646083681208E-2</v>
      </c>
      <c r="Q52" s="5">
        <f t="shared" si="35"/>
        <v>6.9060119756720066E-4</v>
      </c>
      <c r="R52" s="5">
        <f t="shared" si="36"/>
        <v>1.0006906011975671</v>
      </c>
      <c r="S52" s="7">
        <f t="shared" si="37"/>
        <v>124.38272185246869</v>
      </c>
      <c r="T52" s="2">
        <f t="shared" si="14"/>
        <v>1.0004962732269707</v>
      </c>
      <c r="U52" s="2">
        <f t="shared" si="21"/>
        <v>0</v>
      </c>
    </row>
    <row r="53" spans="1:21" ht="15" customHeight="1" x14ac:dyDescent="0.15">
      <c r="A53" s="2">
        <f t="shared" si="22"/>
        <v>38</v>
      </c>
      <c r="B53" s="7">
        <f t="shared" si="23"/>
        <v>25</v>
      </c>
      <c r="C53" s="7">
        <f t="shared" si="0"/>
        <v>12.5</v>
      </c>
      <c r="D53" s="7">
        <f t="shared" si="24"/>
        <v>5</v>
      </c>
      <c r="E53" s="7">
        <f t="shared" si="25"/>
        <v>2.5</v>
      </c>
      <c r="F53" s="7">
        <f t="shared" si="26"/>
        <v>10</v>
      </c>
      <c r="G53" s="7">
        <f t="shared" si="27"/>
        <v>25</v>
      </c>
      <c r="H53" s="7">
        <f t="shared" si="28"/>
        <v>0</v>
      </c>
      <c r="I53" s="5">
        <f t="shared" si="29"/>
        <v>0</v>
      </c>
      <c r="J53" s="5">
        <f t="shared" si="5"/>
        <v>1</v>
      </c>
      <c r="K53" s="7">
        <f t="shared" si="30"/>
        <v>99.382721852468691</v>
      </c>
      <c r="L53" s="2">
        <f t="shared" si="6"/>
        <v>39.753088740987479</v>
      </c>
      <c r="M53" s="7">
        <f t="shared" si="31"/>
        <v>49.691360926234346</v>
      </c>
      <c r="N53" s="7">
        <f t="shared" si="32"/>
        <v>10</v>
      </c>
      <c r="O53" s="7">
        <f t="shared" si="33"/>
        <v>99.444449667221818</v>
      </c>
      <c r="P53" s="7">
        <f t="shared" si="34"/>
        <v>6.1727814753126609E-2</v>
      </c>
      <c r="Q53" s="5">
        <f t="shared" si="35"/>
        <v>6.211121370247848E-4</v>
      </c>
      <c r="R53" s="5">
        <f t="shared" si="36"/>
        <v>1.0006211121370248</v>
      </c>
      <c r="S53" s="7">
        <f t="shared" si="37"/>
        <v>124.44444966722182</v>
      </c>
      <c r="T53" s="2">
        <f t="shared" si="14"/>
        <v>1.000446424355818</v>
      </c>
      <c r="U53" s="2">
        <f t="shared" si="21"/>
        <v>0</v>
      </c>
    </row>
    <row r="54" spans="1:21" ht="15" customHeight="1" x14ac:dyDescent="0.15">
      <c r="A54" s="2">
        <f t="shared" si="22"/>
        <v>39</v>
      </c>
      <c r="B54" s="7">
        <f t="shared" si="23"/>
        <v>25</v>
      </c>
      <c r="C54" s="7">
        <f t="shared" si="0"/>
        <v>12.5</v>
      </c>
      <c r="D54" s="7">
        <f t="shared" si="24"/>
        <v>5</v>
      </c>
      <c r="E54" s="7">
        <f t="shared" si="25"/>
        <v>2.5</v>
      </c>
      <c r="F54" s="7">
        <f t="shared" si="26"/>
        <v>10</v>
      </c>
      <c r="G54" s="7">
        <f t="shared" si="27"/>
        <v>25</v>
      </c>
      <c r="H54" s="7">
        <f t="shared" si="28"/>
        <v>0</v>
      </c>
      <c r="I54" s="5">
        <f t="shared" si="29"/>
        <v>0</v>
      </c>
      <c r="J54" s="5">
        <f t="shared" si="5"/>
        <v>1</v>
      </c>
      <c r="K54" s="7">
        <f t="shared" si="30"/>
        <v>99.444449667221818</v>
      </c>
      <c r="L54" s="2">
        <f t="shared" si="6"/>
        <v>39.777779866888729</v>
      </c>
      <c r="M54" s="7">
        <f t="shared" si="31"/>
        <v>49.722224833610909</v>
      </c>
      <c r="N54" s="7">
        <f t="shared" si="32"/>
        <v>10</v>
      </c>
      <c r="O54" s="7">
        <f t="shared" si="33"/>
        <v>99.50000470049963</v>
      </c>
      <c r="P54" s="7">
        <f t="shared" si="34"/>
        <v>5.5555033277812527E-2</v>
      </c>
      <c r="Q54" s="5">
        <f t="shared" si="35"/>
        <v>5.5865393658188431E-4</v>
      </c>
      <c r="R54" s="5">
        <f t="shared" si="36"/>
        <v>1.0005586539365818</v>
      </c>
      <c r="S54" s="7">
        <f t="shared" si="37"/>
        <v>124.50000470049963</v>
      </c>
      <c r="T54" s="2">
        <f t="shared" si="14"/>
        <v>1.0004016026350386</v>
      </c>
      <c r="U54" s="2">
        <f t="shared" si="21"/>
        <v>0</v>
      </c>
    </row>
    <row r="55" spans="1:21" ht="15" customHeight="1" x14ac:dyDescent="0.15">
      <c r="A55" s="2">
        <f t="shared" si="22"/>
        <v>40</v>
      </c>
      <c r="B55" s="7">
        <f t="shared" si="23"/>
        <v>25</v>
      </c>
      <c r="C55" s="7">
        <f t="shared" si="0"/>
        <v>12.5</v>
      </c>
      <c r="D55" s="7">
        <f t="shared" si="24"/>
        <v>5</v>
      </c>
      <c r="E55" s="7">
        <f t="shared" si="25"/>
        <v>2.5</v>
      </c>
      <c r="F55" s="7">
        <f t="shared" si="26"/>
        <v>10</v>
      </c>
      <c r="G55" s="7">
        <f t="shared" si="27"/>
        <v>25</v>
      </c>
      <c r="H55" s="7">
        <f t="shared" si="28"/>
        <v>0</v>
      </c>
      <c r="I55" s="5">
        <f t="shared" si="29"/>
        <v>0</v>
      </c>
      <c r="J55" s="5">
        <f t="shared" si="5"/>
        <v>1</v>
      </c>
      <c r="K55" s="7">
        <f t="shared" si="30"/>
        <v>99.50000470049963</v>
      </c>
      <c r="L55" s="2">
        <f t="shared" si="6"/>
        <v>39.800001880199858</v>
      </c>
      <c r="M55" s="7">
        <f t="shared" si="31"/>
        <v>49.750002350249815</v>
      </c>
      <c r="N55" s="7">
        <f t="shared" si="32"/>
        <v>10</v>
      </c>
      <c r="O55" s="7">
        <f t="shared" si="33"/>
        <v>99.550004230449673</v>
      </c>
      <c r="P55" s="7">
        <f t="shared" si="34"/>
        <v>4.9999529950042643E-2</v>
      </c>
      <c r="Q55" s="5">
        <f t="shared" si="35"/>
        <v>5.025078149548225E-4</v>
      </c>
      <c r="R55" s="5">
        <f t="shared" si="36"/>
        <v>1.0005025078149548</v>
      </c>
      <c r="S55" s="7">
        <f t="shared" si="37"/>
        <v>124.55000423044967</v>
      </c>
      <c r="T55" s="2">
        <f t="shared" si="14"/>
        <v>1.0003612972735978</v>
      </c>
      <c r="U55" s="2">
        <f t="shared" si="21"/>
        <v>0</v>
      </c>
    </row>
    <row r="56" spans="1:21" ht="15" customHeight="1" x14ac:dyDescent="0.15">
      <c r="A56" s="2">
        <f t="shared" si="22"/>
        <v>41</v>
      </c>
      <c r="B56" s="7">
        <f t="shared" si="23"/>
        <v>25</v>
      </c>
      <c r="C56" s="7">
        <f t="shared" si="0"/>
        <v>12.5</v>
      </c>
      <c r="D56" s="7">
        <f t="shared" si="24"/>
        <v>5</v>
      </c>
      <c r="E56" s="7">
        <f t="shared" si="25"/>
        <v>2.5</v>
      </c>
      <c r="F56" s="7">
        <f t="shared" si="26"/>
        <v>10</v>
      </c>
      <c r="G56" s="7">
        <f t="shared" si="27"/>
        <v>25</v>
      </c>
      <c r="H56" s="7">
        <f t="shared" si="28"/>
        <v>0</v>
      </c>
      <c r="I56" s="5">
        <f t="shared" si="29"/>
        <v>0</v>
      </c>
      <c r="J56" s="5">
        <f t="shared" si="5"/>
        <v>1</v>
      </c>
      <c r="K56" s="7">
        <f t="shared" si="30"/>
        <v>99.550004230449673</v>
      </c>
      <c r="L56" s="2">
        <f t="shared" si="6"/>
        <v>39.820001692179872</v>
      </c>
      <c r="M56" s="7">
        <f t="shared" si="31"/>
        <v>49.775002115224837</v>
      </c>
      <c r="N56" s="7">
        <f t="shared" si="32"/>
        <v>10</v>
      </c>
      <c r="O56" s="7">
        <f t="shared" si="33"/>
        <v>99.595003807404723</v>
      </c>
      <c r="P56" s="7">
        <f t="shared" si="34"/>
        <v>4.4999576955049747E-2</v>
      </c>
      <c r="Q56" s="5">
        <f t="shared" si="35"/>
        <v>4.520298849096943E-4</v>
      </c>
      <c r="R56" s="5">
        <f t="shared" si="36"/>
        <v>1.0004520298849098</v>
      </c>
      <c r="S56" s="7">
        <f t="shared" si="37"/>
        <v>124.59500380740472</v>
      </c>
      <c r="T56" s="2">
        <f t="shared" si="14"/>
        <v>1.0003250501065204</v>
      </c>
      <c r="U56" s="2">
        <f t="shared" si="21"/>
        <v>0</v>
      </c>
    </row>
    <row r="57" spans="1:21" ht="15" customHeight="1" x14ac:dyDescent="0.15">
      <c r="A57" s="2">
        <f t="shared" si="22"/>
        <v>42</v>
      </c>
      <c r="B57" s="7">
        <f t="shared" si="23"/>
        <v>25</v>
      </c>
      <c r="C57" s="7">
        <f t="shared" si="0"/>
        <v>12.5</v>
      </c>
      <c r="D57" s="7">
        <f t="shared" si="24"/>
        <v>5</v>
      </c>
      <c r="E57" s="7">
        <f t="shared" si="25"/>
        <v>2.5</v>
      </c>
      <c r="F57" s="7">
        <f t="shared" si="26"/>
        <v>10</v>
      </c>
      <c r="G57" s="7">
        <f t="shared" si="27"/>
        <v>25</v>
      </c>
      <c r="H57" s="7">
        <f t="shared" si="28"/>
        <v>0</v>
      </c>
      <c r="I57" s="5">
        <f t="shared" si="29"/>
        <v>0</v>
      </c>
      <c r="J57" s="5">
        <f t="shared" si="5"/>
        <v>1</v>
      </c>
      <c r="K57" s="7">
        <f t="shared" si="30"/>
        <v>99.595003807404723</v>
      </c>
      <c r="L57" s="2">
        <f t="shared" si="6"/>
        <v>39.838001522961889</v>
      </c>
      <c r="M57" s="7">
        <f t="shared" si="31"/>
        <v>49.797501903702361</v>
      </c>
      <c r="N57" s="7">
        <f t="shared" si="32"/>
        <v>10</v>
      </c>
      <c r="O57" s="7">
        <f t="shared" si="33"/>
        <v>99.635503426664229</v>
      </c>
      <c r="P57" s="7">
        <f t="shared" si="34"/>
        <v>4.0499619259506403E-2</v>
      </c>
      <c r="Q57" s="5">
        <f t="shared" si="35"/>
        <v>4.0664308159296767E-4</v>
      </c>
      <c r="R57" s="5">
        <f t="shared" si="36"/>
        <v>1.000406643081593</v>
      </c>
      <c r="S57" s="7">
        <f t="shared" si="37"/>
        <v>124.63550342666423</v>
      </c>
      <c r="T57" s="2">
        <f t="shared" si="14"/>
        <v>1.0002924500349535</v>
      </c>
      <c r="U57" s="2">
        <f t="shared" si="21"/>
        <v>0</v>
      </c>
    </row>
    <row r="58" spans="1:21" ht="15" customHeight="1" x14ac:dyDescent="0.15">
      <c r="A58" s="2">
        <f t="shared" si="22"/>
        <v>43</v>
      </c>
      <c r="B58" s="7">
        <f t="shared" si="23"/>
        <v>25</v>
      </c>
      <c r="C58" s="7">
        <f t="shared" si="0"/>
        <v>12.5</v>
      </c>
      <c r="D58" s="7">
        <f t="shared" si="24"/>
        <v>5</v>
      </c>
      <c r="E58" s="7">
        <f t="shared" si="25"/>
        <v>2.5</v>
      </c>
      <c r="F58" s="7">
        <f t="shared" si="26"/>
        <v>10</v>
      </c>
      <c r="G58" s="7">
        <f t="shared" si="27"/>
        <v>25</v>
      </c>
      <c r="H58" s="7">
        <f t="shared" si="28"/>
        <v>0</v>
      </c>
      <c r="I58" s="5">
        <f t="shared" si="29"/>
        <v>0</v>
      </c>
      <c r="J58" s="5">
        <f t="shared" si="5"/>
        <v>1</v>
      </c>
      <c r="K58" s="7">
        <f t="shared" si="30"/>
        <v>99.635503426664229</v>
      </c>
      <c r="L58" s="2">
        <f t="shared" si="6"/>
        <v>39.854201370665692</v>
      </c>
      <c r="M58" s="7">
        <f t="shared" si="31"/>
        <v>49.817751713332115</v>
      </c>
      <c r="N58" s="7">
        <f t="shared" si="32"/>
        <v>10</v>
      </c>
      <c r="O58" s="7">
        <f t="shared" si="33"/>
        <v>99.671953083997806</v>
      </c>
      <c r="P58" s="7">
        <f t="shared" si="34"/>
        <v>3.6449657333577079E-2</v>
      </c>
      <c r="Q58" s="5">
        <f t="shared" si="35"/>
        <v>3.6583001119079513E-4</v>
      </c>
      <c r="R58" s="5">
        <f t="shared" si="36"/>
        <v>1.0003658300111908</v>
      </c>
      <c r="S58" s="7">
        <f t="shared" si="37"/>
        <v>124.67195308399781</v>
      </c>
      <c r="T58" s="2">
        <f t="shared" si="14"/>
        <v>1.0002631280796421</v>
      </c>
      <c r="U58" s="2">
        <f t="shared" si="21"/>
        <v>0</v>
      </c>
    </row>
    <row r="59" spans="1:21" ht="15" customHeight="1" x14ac:dyDescent="0.15">
      <c r="A59" s="2">
        <f t="shared" si="22"/>
        <v>44</v>
      </c>
      <c r="B59" s="7">
        <f t="shared" si="23"/>
        <v>25</v>
      </c>
      <c r="C59" s="7">
        <f t="shared" si="0"/>
        <v>12.5</v>
      </c>
      <c r="D59" s="7">
        <f t="shared" si="24"/>
        <v>5</v>
      </c>
      <c r="E59" s="7">
        <f t="shared" si="25"/>
        <v>2.5</v>
      </c>
      <c r="F59" s="7">
        <f t="shared" si="26"/>
        <v>10</v>
      </c>
      <c r="G59" s="7">
        <f t="shared" si="27"/>
        <v>25</v>
      </c>
      <c r="H59" s="7">
        <f t="shared" si="28"/>
        <v>0</v>
      </c>
      <c r="I59" s="5">
        <f>H59/B59</f>
        <v>0</v>
      </c>
      <c r="J59" s="5">
        <f t="shared" si="5"/>
        <v>1</v>
      </c>
      <c r="K59" s="7">
        <f>IF(K58+L58-M58+N58&lt;0,0,K58+L58-M58+N58)</f>
        <v>99.671953083997806</v>
      </c>
      <c r="L59" s="2">
        <f t="shared" si="6"/>
        <v>39.868781233599123</v>
      </c>
      <c r="M59" s="7">
        <f>K59*$F$7</f>
        <v>49.835976541998903</v>
      </c>
      <c r="N59" s="7">
        <f>F59</f>
        <v>10</v>
      </c>
      <c r="O59" s="7">
        <f>K59+L59-M59+N59</f>
        <v>99.704757775598026</v>
      </c>
      <c r="P59" s="7">
        <f>O59-K59</f>
        <v>3.2804691600219371E-2</v>
      </c>
      <c r="Q59" s="5">
        <f>P59/K59</f>
        <v>3.2912660568187581E-4</v>
      </c>
      <c r="R59" s="5">
        <f>K60/K59</f>
        <v>1.000329126605682</v>
      </c>
      <c r="S59" s="7">
        <f>G59+O59</f>
        <v>124.70475777559803</v>
      </c>
      <c r="T59" s="2">
        <f t="shared" si="14"/>
        <v>1.0002367529753222</v>
      </c>
      <c r="U59" s="2">
        <f t="shared" si="21"/>
        <v>0</v>
      </c>
    </row>
    <row r="60" spans="1:21" ht="15" customHeight="1" x14ac:dyDescent="0.15">
      <c r="A60" s="2">
        <f t="shared" si="22"/>
        <v>45</v>
      </c>
      <c r="B60" s="7">
        <f t="shared" si="23"/>
        <v>25</v>
      </c>
      <c r="C60" s="7">
        <f t="shared" si="0"/>
        <v>12.5</v>
      </c>
      <c r="D60" s="7">
        <f t="shared" si="24"/>
        <v>5</v>
      </c>
      <c r="E60" s="7">
        <f t="shared" si="25"/>
        <v>2.5</v>
      </c>
      <c r="F60" s="7">
        <f t="shared" si="26"/>
        <v>10</v>
      </c>
      <c r="G60" s="7">
        <f t="shared" si="27"/>
        <v>25</v>
      </c>
      <c r="H60" s="7">
        <f t="shared" si="28"/>
        <v>0</v>
      </c>
      <c r="I60" s="5">
        <f>H60/B60</f>
        <v>0</v>
      </c>
      <c r="J60" s="5">
        <f t="shared" si="5"/>
        <v>1</v>
      </c>
      <c r="K60" s="7">
        <f>IF(K59+L59-M59+N59&lt;0,0,K59+L59-M59+N59)</f>
        <v>99.704757775598026</v>
      </c>
      <c r="L60" s="2">
        <f t="shared" si="6"/>
        <v>39.881903110239215</v>
      </c>
      <c r="M60" s="7">
        <f>K60*$F$7</f>
        <v>49.852378887799013</v>
      </c>
      <c r="N60" s="7">
        <f>F60</f>
        <v>10</v>
      </c>
      <c r="O60" s="7">
        <f>K60+L60-M60+N60</f>
        <v>99.734281998038227</v>
      </c>
      <c r="P60" s="7">
        <f>O60-K60</f>
        <v>2.9524222440201697E-2</v>
      </c>
      <c r="Q60" s="5">
        <f>P60/K60</f>
        <v>2.9611648530003775E-4</v>
      </c>
      <c r="R60" s="5">
        <f>K61/K60</f>
        <v>1.0002961164853001</v>
      </c>
      <c r="S60" s="7">
        <f>G60+O60</f>
        <v>124.73428199803823</v>
      </c>
      <c r="T60" s="2">
        <f t="shared" si="14"/>
        <v>1.0002130272429561</v>
      </c>
      <c r="U60" s="2">
        <f t="shared" si="21"/>
        <v>0</v>
      </c>
    </row>
    <row r="61" spans="1:21" ht="15" customHeight="1" x14ac:dyDescent="0.15">
      <c r="A61" s="2">
        <f t="shared" si="22"/>
        <v>46</v>
      </c>
      <c r="B61" s="7">
        <f t="shared" si="23"/>
        <v>25</v>
      </c>
      <c r="C61" s="7">
        <f t="shared" si="0"/>
        <v>12.5</v>
      </c>
      <c r="D61" s="7">
        <f t="shared" si="24"/>
        <v>5</v>
      </c>
      <c r="E61" s="7">
        <f t="shared" si="25"/>
        <v>2.5</v>
      </c>
      <c r="F61" s="7">
        <f t="shared" si="26"/>
        <v>10</v>
      </c>
      <c r="G61" s="7">
        <f t="shared" si="27"/>
        <v>25</v>
      </c>
      <c r="H61" s="7">
        <f t="shared" si="28"/>
        <v>0</v>
      </c>
      <c r="I61" s="5">
        <f>H61/B61</f>
        <v>0</v>
      </c>
      <c r="J61" s="5">
        <f t="shared" si="5"/>
        <v>1</v>
      </c>
      <c r="K61" s="7">
        <f>IF(K60+L60-M60+N60&lt;0,0,K60+L60-M60+N60)</f>
        <v>99.734281998038227</v>
      </c>
      <c r="L61" s="2">
        <f t="shared" si="6"/>
        <v>39.893712799215294</v>
      </c>
      <c r="M61" s="7">
        <f>K61*$F$7</f>
        <v>49.867140999019114</v>
      </c>
      <c r="N61" s="7">
        <f>F61</f>
        <v>10</v>
      </c>
      <c r="O61" s="7">
        <f>K61+L61-M61+N61</f>
        <v>99.760853798234393</v>
      </c>
      <c r="P61" s="7">
        <f>O61-K61</f>
        <v>2.6571800196165896E-2</v>
      </c>
      <c r="Q61" s="5">
        <f>P61/K61</f>
        <v>2.6642594365584908E-4</v>
      </c>
      <c r="R61" s="5">
        <f>K62/K61</f>
        <v>1.0002664259436558</v>
      </c>
      <c r="S61" s="7">
        <f>G61+O61</f>
        <v>124.76085379823439</v>
      </c>
      <c r="T61" s="2">
        <f t="shared" si="14"/>
        <v>1.0001916836848137</v>
      </c>
      <c r="U61" s="2">
        <f t="shared" si="21"/>
        <v>0</v>
      </c>
    </row>
    <row r="62" spans="1:21" ht="15" customHeight="1" x14ac:dyDescent="0.15">
      <c r="A62" s="2">
        <f t="shared" si="22"/>
        <v>47</v>
      </c>
      <c r="B62" s="7">
        <f t="shared" si="23"/>
        <v>25</v>
      </c>
      <c r="C62" s="7">
        <f t="shared" si="0"/>
        <v>12.5</v>
      </c>
      <c r="D62" s="7">
        <f t="shared" si="24"/>
        <v>5</v>
      </c>
      <c r="E62" s="7">
        <f t="shared" si="25"/>
        <v>2.5</v>
      </c>
      <c r="F62" s="7">
        <f t="shared" si="26"/>
        <v>10</v>
      </c>
      <c r="G62" s="7">
        <f t="shared" si="27"/>
        <v>25</v>
      </c>
      <c r="H62" s="7">
        <f t="shared" si="28"/>
        <v>0</v>
      </c>
      <c r="I62" s="5">
        <f>H62/B62</f>
        <v>0</v>
      </c>
      <c r="J62" s="5">
        <f t="shared" si="5"/>
        <v>1</v>
      </c>
      <c r="K62" s="7">
        <f>IF(K61+L61-M61+N61&lt;0,0,K61+L61-M61+N61)</f>
        <v>99.760853798234393</v>
      </c>
      <c r="L62" s="2">
        <f t="shared" si="6"/>
        <v>39.904341519293759</v>
      </c>
      <c r="M62" s="7">
        <f>K62*$F$7</f>
        <v>49.880426899117197</v>
      </c>
      <c r="N62" s="7">
        <f>F62</f>
        <v>10</v>
      </c>
      <c r="O62" s="7">
        <f>K62+L62-M62+N62</f>
        <v>99.784768418410948</v>
      </c>
      <c r="P62" s="7">
        <f>O62-K62</f>
        <v>2.391462017655499E-2</v>
      </c>
      <c r="Q62" s="5">
        <f>P62/K62</f>
        <v>2.397194818011696E-4</v>
      </c>
      <c r="R62" s="5">
        <f>K63/K62</f>
        <v>1.0002397194818011</v>
      </c>
      <c r="S62" s="7">
        <f>G62+O62</f>
        <v>124.78476841841095</v>
      </c>
      <c r="T62" s="2">
        <f t="shared" si="14"/>
        <v>1.0001724822542983</v>
      </c>
      <c r="U62" s="2">
        <f t="shared" si="21"/>
        <v>0</v>
      </c>
    </row>
    <row r="63" spans="1:21" ht="15" customHeight="1" x14ac:dyDescent="0.15">
      <c r="A63" s="2">
        <f t="shared" ref="A63:A115" si="38">1+A62</f>
        <v>48</v>
      </c>
      <c r="B63" s="7">
        <f t="shared" ref="B63:B115" si="39">B62+C62+E62-D62-F62</f>
        <v>25</v>
      </c>
      <c r="C63" s="7">
        <f t="shared" si="0"/>
        <v>12.5</v>
      </c>
      <c r="D63" s="7">
        <f t="shared" ref="D63:D115" si="40">B63*$C$8</f>
        <v>5</v>
      </c>
      <c r="E63" s="7">
        <f t="shared" ref="E63:E115" si="41">B63*$C$9</f>
        <v>2.5</v>
      </c>
      <c r="F63" s="7">
        <f t="shared" ref="F63:F115" si="42">IF(B63+C63-D63+E63&gt;$C$6,B63+C63-D63+E63-$C$6,0)</f>
        <v>10</v>
      </c>
      <c r="G63" s="7">
        <f t="shared" ref="G63:G115" si="43">B63+C63-D63+E63-F63</f>
        <v>25</v>
      </c>
      <c r="H63" s="7">
        <f t="shared" ref="H63:H115" si="44">C63-D63+E63-F63</f>
        <v>0</v>
      </c>
      <c r="I63" s="5">
        <f t="shared" ref="I63:I115" si="45">H63/B63</f>
        <v>0</v>
      </c>
      <c r="J63" s="5">
        <f t="shared" si="5"/>
        <v>1</v>
      </c>
      <c r="K63" s="7">
        <f t="shared" ref="K63:K115" si="46">IF(K62+L62-M62+N62&lt;0,0,K62+L62-M62+N62)</f>
        <v>99.784768418410948</v>
      </c>
      <c r="L63" s="2">
        <f t="shared" si="6"/>
        <v>39.913907367364381</v>
      </c>
      <c r="M63" s="7">
        <f t="shared" ref="M63:M115" si="47">K63*$F$7</f>
        <v>49.892384209205474</v>
      </c>
      <c r="N63" s="7">
        <f t="shared" ref="N63:N115" si="48">F63</f>
        <v>10</v>
      </c>
      <c r="O63" s="7">
        <f t="shared" ref="O63:O115" si="49">K63+L63-M63+N63</f>
        <v>99.806291576569848</v>
      </c>
      <c r="P63" s="7">
        <f t="shared" ref="P63:P115" si="50">O63-K63</f>
        <v>2.1523158158899491E-2</v>
      </c>
      <c r="Q63" s="5">
        <f t="shared" ref="Q63:Q115" si="51">P63/K63</f>
        <v>2.1569582712914657E-4</v>
      </c>
      <c r="R63" s="5">
        <f t="shared" ref="R63:R115" si="52">K64/K63</f>
        <v>1.0002156958271291</v>
      </c>
      <c r="S63" s="7">
        <f t="shared" ref="S63:S115" si="53">G63+O63</f>
        <v>124.80629157656985</v>
      </c>
      <c r="T63" s="2">
        <f t="shared" ref="T63:T115" si="54">S64/S63</f>
        <v>1.0001552072583708</v>
      </c>
      <c r="U63" s="2">
        <f t="shared" si="21"/>
        <v>0</v>
      </c>
    </row>
    <row r="64" spans="1:21" ht="15" customHeight="1" x14ac:dyDescent="0.15">
      <c r="A64" s="2">
        <f t="shared" si="38"/>
        <v>49</v>
      </c>
      <c r="B64" s="7">
        <f t="shared" si="39"/>
        <v>25</v>
      </c>
      <c r="C64" s="7">
        <f t="shared" si="0"/>
        <v>12.5</v>
      </c>
      <c r="D64" s="7">
        <f t="shared" si="40"/>
        <v>5</v>
      </c>
      <c r="E64" s="7">
        <f t="shared" si="41"/>
        <v>2.5</v>
      </c>
      <c r="F64" s="7">
        <f t="shared" si="42"/>
        <v>10</v>
      </c>
      <c r="G64" s="7">
        <f t="shared" si="43"/>
        <v>25</v>
      </c>
      <c r="H64" s="7">
        <f t="shared" si="44"/>
        <v>0</v>
      </c>
      <c r="I64" s="5">
        <f t="shared" si="45"/>
        <v>0</v>
      </c>
      <c r="J64" s="5">
        <f t="shared" si="5"/>
        <v>1</v>
      </c>
      <c r="K64" s="7">
        <f t="shared" si="46"/>
        <v>99.806291576569848</v>
      </c>
      <c r="L64" s="2">
        <f t="shared" si="6"/>
        <v>39.922516630627939</v>
      </c>
      <c r="M64" s="7">
        <f t="shared" si="47"/>
        <v>49.903145788284924</v>
      </c>
      <c r="N64" s="7">
        <f t="shared" si="48"/>
        <v>10</v>
      </c>
      <c r="O64" s="7">
        <f t="shared" si="49"/>
        <v>99.825662418912884</v>
      </c>
      <c r="P64" s="7">
        <f t="shared" si="50"/>
        <v>1.9370842343036543E-2</v>
      </c>
      <c r="Q64" s="5">
        <f t="shared" si="51"/>
        <v>1.9408438122536125E-4</v>
      </c>
      <c r="R64" s="5">
        <f t="shared" si="52"/>
        <v>1.0001940843812254</v>
      </c>
      <c r="S64" s="7">
        <f t="shared" si="53"/>
        <v>124.82566241891288</v>
      </c>
      <c r="T64" s="2">
        <f t="shared" si="54"/>
        <v>1.0001396648555343</v>
      </c>
      <c r="U64" s="2">
        <f t="shared" si="21"/>
        <v>0</v>
      </c>
    </row>
    <row r="65" spans="1:21" ht="15" customHeight="1" x14ac:dyDescent="0.15">
      <c r="A65" s="2">
        <f t="shared" si="38"/>
        <v>50</v>
      </c>
      <c r="B65" s="7">
        <f t="shared" si="39"/>
        <v>25</v>
      </c>
      <c r="C65" s="7">
        <f t="shared" si="0"/>
        <v>12.5</v>
      </c>
      <c r="D65" s="7">
        <f t="shared" si="40"/>
        <v>5</v>
      </c>
      <c r="E65" s="7">
        <f t="shared" si="41"/>
        <v>2.5</v>
      </c>
      <c r="F65" s="7">
        <f t="shared" si="42"/>
        <v>10</v>
      </c>
      <c r="G65" s="7">
        <f t="shared" si="43"/>
        <v>25</v>
      </c>
      <c r="H65" s="7">
        <f t="shared" si="44"/>
        <v>0</v>
      </c>
      <c r="I65" s="5">
        <f t="shared" si="45"/>
        <v>0</v>
      </c>
      <c r="J65" s="5">
        <f t="shared" si="5"/>
        <v>1</v>
      </c>
      <c r="K65" s="7">
        <f t="shared" si="46"/>
        <v>99.825662418912884</v>
      </c>
      <c r="L65" s="2">
        <f t="shared" si="6"/>
        <v>39.930264967565158</v>
      </c>
      <c r="M65" s="7">
        <f t="shared" si="47"/>
        <v>49.912831209456442</v>
      </c>
      <c r="N65" s="7">
        <f t="shared" si="48"/>
        <v>10</v>
      </c>
      <c r="O65" s="7">
        <f t="shared" si="49"/>
        <v>99.843096177021607</v>
      </c>
      <c r="P65" s="7">
        <f t="shared" si="50"/>
        <v>1.7433758108722941E-2</v>
      </c>
      <c r="Q65" s="5">
        <f t="shared" si="51"/>
        <v>1.7464204780894051E-4</v>
      </c>
      <c r="R65" s="5">
        <f t="shared" si="52"/>
        <v>1.000174642047809</v>
      </c>
      <c r="S65" s="7">
        <f t="shared" si="53"/>
        <v>124.84309617702161</v>
      </c>
      <c r="T65" s="2">
        <f t="shared" si="54"/>
        <v>1.0001256808167878</v>
      </c>
      <c r="U65" s="2">
        <f t="shared" si="21"/>
        <v>0</v>
      </c>
    </row>
    <row r="66" spans="1:21" ht="15" customHeight="1" x14ac:dyDescent="0.15">
      <c r="A66" s="2">
        <f t="shared" si="38"/>
        <v>51</v>
      </c>
      <c r="B66" s="7">
        <f t="shared" si="39"/>
        <v>25</v>
      </c>
      <c r="C66" s="7">
        <f t="shared" si="0"/>
        <v>12.5</v>
      </c>
      <c r="D66" s="7">
        <f t="shared" si="40"/>
        <v>5</v>
      </c>
      <c r="E66" s="7">
        <f t="shared" si="41"/>
        <v>2.5</v>
      </c>
      <c r="F66" s="7">
        <f t="shared" si="42"/>
        <v>10</v>
      </c>
      <c r="G66" s="7">
        <f t="shared" si="43"/>
        <v>25</v>
      </c>
      <c r="H66" s="7">
        <f t="shared" si="44"/>
        <v>0</v>
      </c>
      <c r="I66" s="5">
        <f t="shared" si="45"/>
        <v>0</v>
      </c>
      <c r="J66" s="5">
        <f t="shared" si="5"/>
        <v>1</v>
      </c>
      <c r="K66" s="7">
        <f t="shared" si="46"/>
        <v>99.843096177021607</v>
      </c>
      <c r="L66" s="2">
        <f t="shared" si="6"/>
        <v>39.937238470808644</v>
      </c>
      <c r="M66" s="7">
        <f t="shared" si="47"/>
        <v>49.921548088510804</v>
      </c>
      <c r="N66" s="7">
        <f t="shared" si="48"/>
        <v>10</v>
      </c>
      <c r="O66" s="7">
        <f t="shared" si="49"/>
        <v>99.858786559319441</v>
      </c>
      <c r="P66" s="7">
        <f t="shared" si="50"/>
        <v>1.5690382297833594E-2</v>
      </c>
      <c r="Q66" s="5">
        <f t="shared" si="51"/>
        <v>1.5715039796056183E-4</v>
      </c>
      <c r="R66" s="5">
        <f t="shared" si="52"/>
        <v>1.0001571503979605</v>
      </c>
      <c r="S66" s="7">
        <f t="shared" si="53"/>
        <v>124.85878655931944</v>
      </c>
      <c r="T66" s="2">
        <f t="shared" si="54"/>
        <v>1.0001130985207947</v>
      </c>
      <c r="U66" s="2">
        <f t="shared" si="21"/>
        <v>0</v>
      </c>
    </row>
    <row r="67" spans="1:21" ht="15" customHeight="1" x14ac:dyDescent="0.15">
      <c r="A67" s="2">
        <f t="shared" si="38"/>
        <v>52</v>
      </c>
      <c r="B67" s="7">
        <f t="shared" si="39"/>
        <v>25</v>
      </c>
      <c r="C67" s="7">
        <f t="shared" si="0"/>
        <v>12.5</v>
      </c>
      <c r="D67" s="7">
        <f t="shared" si="40"/>
        <v>5</v>
      </c>
      <c r="E67" s="7">
        <f t="shared" si="41"/>
        <v>2.5</v>
      </c>
      <c r="F67" s="7">
        <f t="shared" si="42"/>
        <v>10</v>
      </c>
      <c r="G67" s="7">
        <f t="shared" si="43"/>
        <v>25</v>
      </c>
      <c r="H67" s="7">
        <f t="shared" si="44"/>
        <v>0</v>
      </c>
      <c r="I67" s="5">
        <f t="shared" si="45"/>
        <v>0</v>
      </c>
      <c r="J67" s="5">
        <f t="shared" si="5"/>
        <v>1</v>
      </c>
      <c r="K67" s="7">
        <f t="shared" si="46"/>
        <v>99.858786559319441</v>
      </c>
      <c r="L67" s="2">
        <f t="shared" si="6"/>
        <v>39.943514623727779</v>
      </c>
      <c r="M67" s="7">
        <f t="shared" si="47"/>
        <v>49.92939327965972</v>
      </c>
      <c r="N67" s="7">
        <f t="shared" si="48"/>
        <v>10</v>
      </c>
      <c r="O67" s="7">
        <f t="shared" si="49"/>
        <v>99.872907903387514</v>
      </c>
      <c r="P67" s="7">
        <f t="shared" si="50"/>
        <v>1.4121344068072972E-2</v>
      </c>
      <c r="Q67" s="5">
        <f t="shared" si="51"/>
        <v>1.4141313503428587E-4</v>
      </c>
      <c r="R67" s="5">
        <f t="shared" si="52"/>
        <v>1.0001414131350344</v>
      </c>
      <c r="S67" s="7">
        <f t="shared" si="53"/>
        <v>124.87290790338751</v>
      </c>
      <c r="T67" s="2">
        <f t="shared" si="54"/>
        <v>1.0001017771578691</v>
      </c>
      <c r="U67" s="2">
        <f t="shared" si="21"/>
        <v>0</v>
      </c>
    </row>
    <row r="68" spans="1:21" ht="15" customHeight="1" x14ac:dyDescent="0.15">
      <c r="A68" s="2">
        <f t="shared" si="38"/>
        <v>53</v>
      </c>
      <c r="B68" s="7">
        <f t="shared" si="39"/>
        <v>25</v>
      </c>
      <c r="C68" s="7">
        <f t="shared" si="0"/>
        <v>12.5</v>
      </c>
      <c r="D68" s="7">
        <f t="shared" si="40"/>
        <v>5</v>
      </c>
      <c r="E68" s="7">
        <f t="shared" si="41"/>
        <v>2.5</v>
      </c>
      <c r="F68" s="7">
        <f t="shared" si="42"/>
        <v>10</v>
      </c>
      <c r="G68" s="7">
        <f t="shared" si="43"/>
        <v>25</v>
      </c>
      <c r="H68" s="7">
        <f t="shared" si="44"/>
        <v>0</v>
      </c>
      <c r="I68" s="5">
        <f t="shared" si="45"/>
        <v>0</v>
      </c>
      <c r="J68" s="5">
        <f t="shared" si="5"/>
        <v>1</v>
      </c>
      <c r="K68" s="7">
        <f t="shared" si="46"/>
        <v>99.872907903387514</v>
      </c>
      <c r="L68" s="2">
        <f t="shared" si="6"/>
        <v>39.94916316135501</v>
      </c>
      <c r="M68" s="7">
        <f t="shared" si="47"/>
        <v>49.936453951693757</v>
      </c>
      <c r="N68" s="7">
        <f t="shared" si="48"/>
        <v>10</v>
      </c>
      <c r="O68" s="7">
        <f t="shared" si="49"/>
        <v>99.885617113048767</v>
      </c>
      <c r="P68" s="7">
        <f t="shared" si="50"/>
        <v>1.2709209661252885E-2</v>
      </c>
      <c r="Q68" s="5">
        <f t="shared" si="51"/>
        <v>1.2725382616822565E-4</v>
      </c>
      <c r="R68" s="5">
        <f t="shared" si="52"/>
        <v>1.0001272538261683</v>
      </c>
      <c r="S68" s="7">
        <f t="shared" si="53"/>
        <v>124.88561711304877</v>
      </c>
      <c r="T68" s="2">
        <f t="shared" si="54"/>
        <v>1.0000915901203</v>
      </c>
      <c r="U68" s="2">
        <f t="shared" si="21"/>
        <v>0</v>
      </c>
    </row>
    <row r="69" spans="1:21" ht="15" customHeight="1" x14ac:dyDescent="0.15">
      <c r="A69" s="2">
        <f t="shared" si="38"/>
        <v>54</v>
      </c>
      <c r="B69" s="7">
        <f t="shared" si="39"/>
        <v>25</v>
      </c>
      <c r="C69" s="7">
        <f t="shared" si="0"/>
        <v>12.5</v>
      </c>
      <c r="D69" s="7">
        <f t="shared" si="40"/>
        <v>5</v>
      </c>
      <c r="E69" s="7">
        <f t="shared" si="41"/>
        <v>2.5</v>
      </c>
      <c r="F69" s="7">
        <f t="shared" si="42"/>
        <v>10</v>
      </c>
      <c r="G69" s="7">
        <f t="shared" si="43"/>
        <v>25</v>
      </c>
      <c r="H69" s="7">
        <f t="shared" si="44"/>
        <v>0</v>
      </c>
      <c r="I69" s="5">
        <f t="shared" si="45"/>
        <v>0</v>
      </c>
      <c r="J69" s="5">
        <f t="shared" si="5"/>
        <v>1</v>
      </c>
      <c r="K69" s="7">
        <f t="shared" si="46"/>
        <v>99.885617113048767</v>
      </c>
      <c r="L69" s="2">
        <f t="shared" si="6"/>
        <v>39.954246845219508</v>
      </c>
      <c r="M69" s="7">
        <f t="shared" si="47"/>
        <v>49.942808556524383</v>
      </c>
      <c r="N69" s="7">
        <f t="shared" si="48"/>
        <v>10</v>
      </c>
      <c r="O69" s="7">
        <f t="shared" si="49"/>
        <v>99.897055401743884</v>
      </c>
      <c r="P69" s="7">
        <f t="shared" si="50"/>
        <v>1.1438288695117649E-2</v>
      </c>
      <c r="Q69" s="5">
        <f t="shared" si="51"/>
        <v>1.1451387122304102E-4</v>
      </c>
      <c r="R69" s="5">
        <f t="shared" si="52"/>
        <v>1.0001145138712231</v>
      </c>
      <c r="S69" s="7">
        <f t="shared" si="53"/>
        <v>124.89705540174388</v>
      </c>
      <c r="T69" s="2">
        <f t="shared" si="54"/>
        <v>1.0000824235590862</v>
      </c>
      <c r="U69" s="2">
        <f t="shared" si="21"/>
        <v>0</v>
      </c>
    </row>
    <row r="70" spans="1:21" ht="15" customHeight="1" x14ac:dyDescent="0.15">
      <c r="A70" s="2">
        <f t="shared" si="38"/>
        <v>55</v>
      </c>
      <c r="B70" s="7">
        <f t="shared" si="39"/>
        <v>25</v>
      </c>
      <c r="C70" s="7">
        <f t="shared" si="0"/>
        <v>12.5</v>
      </c>
      <c r="D70" s="7">
        <f t="shared" si="40"/>
        <v>5</v>
      </c>
      <c r="E70" s="7">
        <f t="shared" si="41"/>
        <v>2.5</v>
      </c>
      <c r="F70" s="7">
        <f t="shared" si="42"/>
        <v>10</v>
      </c>
      <c r="G70" s="7">
        <f t="shared" si="43"/>
        <v>25</v>
      </c>
      <c r="H70" s="7">
        <f t="shared" si="44"/>
        <v>0</v>
      </c>
      <c r="I70" s="5">
        <f t="shared" si="45"/>
        <v>0</v>
      </c>
      <c r="J70" s="5">
        <f t="shared" si="5"/>
        <v>1</v>
      </c>
      <c r="K70" s="7">
        <f t="shared" si="46"/>
        <v>99.897055401743884</v>
      </c>
      <c r="L70" s="2">
        <f t="shared" si="6"/>
        <v>39.958822160697558</v>
      </c>
      <c r="M70" s="7">
        <f t="shared" si="47"/>
        <v>49.948527700871942</v>
      </c>
      <c r="N70" s="7">
        <f t="shared" si="48"/>
        <v>10</v>
      </c>
      <c r="O70" s="7">
        <f t="shared" si="49"/>
        <v>99.907349861569486</v>
      </c>
      <c r="P70" s="7">
        <f t="shared" si="50"/>
        <v>1.0294459825601621E-2</v>
      </c>
      <c r="Q70" s="5">
        <f t="shared" si="51"/>
        <v>1.0305068336800958E-4</v>
      </c>
      <c r="R70" s="5">
        <f t="shared" si="52"/>
        <v>1.0001030506833679</v>
      </c>
      <c r="S70" s="7">
        <f t="shared" si="53"/>
        <v>124.90734986156949</v>
      </c>
      <c r="T70" s="2">
        <f t="shared" si="54"/>
        <v>1.0000741750894029</v>
      </c>
      <c r="U70" s="2">
        <f t="shared" si="21"/>
        <v>0</v>
      </c>
    </row>
    <row r="71" spans="1:21" ht="15" customHeight="1" x14ac:dyDescent="0.15">
      <c r="A71" s="2">
        <f t="shared" si="38"/>
        <v>56</v>
      </c>
      <c r="B71" s="7">
        <f t="shared" si="39"/>
        <v>25</v>
      </c>
      <c r="C71" s="7">
        <f t="shared" si="0"/>
        <v>12.5</v>
      </c>
      <c r="D71" s="7">
        <f t="shared" si="40"/>
        <v>5</v>
      </c>
      <c r="E71" s="7">
        <f t="shared" si="41"/>
        <v>2.5</v>
      </c>
      <c r="F71" s="7">
        <f t="shared" si="42"/>
        <v>10</v>
      </c>
      <c r="G71" s="7">
        <f t="shared" si="43"/>
        <v>25</v>
      </c>
      <c r="H71" s="7">
        <f t="shared" si="44"/>
        <v>0</v>
      </c>
      <c r="I71" s="5">
        <f t="shared" si="45"/>
        <v>0</v>
      </c>
      <c r="J71" s="5">
        <f t="shared" si="5"/>
        <v>1</v>
      </c>
      <c r="K71" s="7">
        <f t="shared" si="46"/>
        <v>99.907349861569486</v>
      </c>
      <c r="L71" s="2">
        <f t="shared" si="6"/>
        <v>39.962939944627799</v>
      </c>
      <c r="M71" s="7">
        <f t="shared" si="47"/>
        <v>49.953674930784743</v>
      </c>
      <c r="N71" s="7">
        <f t="shared" si="48"/>
        <v>10</v>
      </c>
      <c r="O71" s="7">
        <f t="shared" si="49"/>
        <v>99.916614875412549</v>
      </c>
      <c r="P71" s="7">
        <f t="shared" si="50"/>
        <v>9.2650138430627749E-3</v>
      </c>
      <c r="Q71" s="5">
        <f t="shared" si="51"/>
        <v>9.2736058517218958E-5</v>
      </c>
      <c r="R71" s="5">
        <f t="shared" si="52"/>
        <v>1.0000927360585172</v>
      </c>
      <c r="S71" s="7">
        <f t="shared" si="53"/>
        <v>124.91661487541255</v>
      </c>
      <c r="T71" s="2">
        <f t="shared" si="54"/>
        <v>1.0000667526290803</v>
      </c>
      <c r="U71" s="2">
        <f t="shared" si="21"/>
        <v>0</v>
      </c>
    </row>
    <row r="72" spans="1:21" ht="15" customHeight="1" x14ac:dyDescent="0.15">
      <c r="A72" s="2">
        <f t="shared" si="38"/>
        <v>57</v>
      </c>
      <c r="B72" s="7">
        <f t="shared" si="39"/>
        <v>25</v>
      </c>
      <c r="C72" s="7">
        <f t="shared" si="0"/>
        <v>12.5</v>
      </c>
      <c r="D72" s="7">
        <f t="shared" si="40"/>
        <v>5</v>
      </c>
      <c r="E72" s="7">
        <f t="shared" si="41"/>
        <v>2.5</v>
      </c>
      <c r="F72" s="7">
        <f t="shared" si="42"/>
        <v>10</v>
      </c>
      <c r="G72" s="7">
        <f t="shared" si="43"/>
        <v>25</v>
      </c>
      <c r="H72" s="7">
        <f t="shared" si="44"/>
        <v>0</v>
      </c>
      <c r="I72" s="5">
        <f t="shared" si="45"/>
        <v>0</v>
      </c>
      <c r="J72" s="5">
        <f t="shared" si="5"/>
        <v>1</v>
      </c>
      <c r="K72" s="7">
        <f t="shared" si="46"/>
        <v>99.916614875412549</v>
      </c>
      <c r="L72" s="2">
        <f t="shared" si="6"/>
        <v>39.966645950165024</v>
      </c>
      <c r="M72" s="7">
        <f t="shared" si="47"/>
        <v>49.958307437706274</v>
      </c>
      <c r="N72" s="7">
        <f t="shared" si="48"/>
        <v>10</v>
      </c>
      <c r="O72" s="7">
        <f t="shared" si="49"/>
        <v>99.924953387871284</v>
      </c>
      <c r="P72" s="7">
        <f t="shared" si="50"/>
        <v>8.3385124587351811E-3</v>
      </c>
      <c r="Q72" s="5">
        <f t="shared" si="51"/>
        <v>8.3454713404097913E-5</v>
      </c>
      <c r="R72" s="5">
        <f t="shared" si="52"/>
        <v>1.0000834547134041</v>
      </c>
      <c r="S72" s="7">
        <f t="shared" si="53"/>
        <v>124.92495338787128</v>
      </c>
      <c r="T72" s="2">
        <f t="shared" si="54"/>
        <v>1.0000600733561178</v>
      </c>
      <c r="U72" s="2">
        <f t="shared" si="21"/>
        <v>0</v>
      </c>
    </row>
    <row r="73" spans="1:21" ht="15" customHeight="1" x14ac:dyDescent="0.15">
      <c r="A73" s="2">
        <f t="shared" si="38"/>
        <v>58</v>
      </c>
      <c r="B73" s="7">
        <f t="shared" si="39"/>
        <v>25</v>
      </c>
      <c r="C73" s="7">
        <f t="shared" si="0"/>
        <v>12.5</v>
      </c>
      <c r="D73" s="7">
        <f t="shared" si="40"/>
        <v>5</v>
      </c>
      <c r="E73" s="7">
        <f t="shared" si="41"/>
        <v>2.5</v>
      </c>
      <c r="F73" s="7">
        <f t="shared" si="42"/>
        <v>10</v>
      </c>
      <c r="G73" s="7">
        <f t="shared" si="43"/>
        <v>25</v>
      </c>
      <c r="H73" s="7">
        <f t="shared" si="44"/>
        <v>0</v>
      </c>
      <c r="I73" s="5">
        <f t="shared" si="45"/>
        <v>0</v>
      </c>
      <c r="J73" s="5">
        <f t="shared" si="5"/>
        <v>1</v>
      </c>
      <c r="K73" s="7">
        <f t="shared" si="46"/>
        <v>99.924953387871284</v>
      </c>
      <c r="L73" s="2">
        <f t="shared" si="6"/>
        <v>39.969981355148519</v>
      </c>
      <c r="M73" s="7">
        <f t="shared" si="47"/>
        <v>49.962476693935642</v>
      </c>
      <c r="N73" s="7">
        <f t="shared" si="48"/>
        <v>10</v>
      </c>
      <c r="O73" s="7">
        <f t="shared" si="49"/>
        <v>99.932458049084161</v>
      </c>
      <c r="P73" s="7">
        <f t="shared" si="50"/>
        <v>7.5046612128772949E-3</v>
      </c>
      <c r="Q73" s="5">
        <f t="shared" si="51"/>
        <v>7.5102974366643007E-5</v>
      </c>
      <c r="R73" s="5">
        <f t="shared" si="52"/>
        <v>1.0000751029743666</v>
      </c>
      <c r="S73" s="7">
        <f t="shared" si="53"/>
        <v>124.93245804908416</v>
      </c>
      <c r="T73" s="2">
        <f t="shared" si="54"/>
        <v>1.0000540627727736</v>
      </c>
      <c r="U73" s="2">
        <f t="shared" si="21"/>
        <v>0</v>
      </c>
    </row>
    <row r="74" spans="1:21" ht="15" customHeight="1" x14ac:dyDescent="0.15">
      <c r="A74" s="2">
        <f t="shared" si="38"/>
        <v>59</v>
      </c>
      <c r="B74" s="7">
        <f t="shared" si="39"/>
        <v>25</v>
      </c>
      <c r="C74" s="7">
        <f t="shared" si="0"/>
        <v>12.5</v>
      </c>
      <c r="D74" s="7">
        <f t="shared" si="40"/>
        <v>5</v>
      </c>
      <c r="E74" s="7">
        <f t="shared" si="41"/>
        <v>2.5</v>
      </c>
      <c r="F74" s="7">
        <f t="shared" si="42"/>
        <v>10</v>
      </c>
      <c r="G74" s="7">
        <f t="shared" si="43"/>
        <v>25</v>
      </c>
      <c r="H74" s="7">
        <f t="shared" si="44"/>
        <v>0</v>
      </c>
      <c r="I74" s="5">
        <f t="shared" si="45"/>
        <v>0</v>
      </c>
      <c r="J74" s="5">
        <f t="shared" si="5"/>
        <v>1</v>
      </c>
      <c r="K74" s="7">
        <f t="shared" si="46"/>
        <v>99.932458049084161</v>
      </c>
      <c r="L74" s="2">
        <f t="shared" si="6"/>
        <v>39.972983219633669</v>
      </c>
      <c r="M74" s="7">
        <f t="shared" si="47"/>
        <v>49.966229024542081</v>
      </c>
      <c r="N74" s="7">
        <f t="shared" si="48"/>
        <v>10</v>
      </c>
      <c r="O74" s="7">
        <f t="shared" si="49"/>
        <v>99.939212244175735</v>
      </c>
      <c r="P74" s="7">
        <f t="shared" si="50"/>
        <v>6.7541950915739335E-3</v>
      </c>
      <c r="Q74" s="5">
        <f t="shared" si="51"/>
        <v>6.7587600899964378E-5</v>
      </c>
      <c r="R74" s="5">
        <f t="shared" si="52"/>
        <v>1.0000675876009</v>
      </c>
      <c r="S74" s="7">
        <f t="shared" si="53"/>
        <v>124.93921224417574</v>
      </c>
      <c r="T74" s="2">
        <f t="shared" si="54"/>
        <v>1.0000486538651336</v>
      </c>
      <c r="U74" s="2">
        <f t="shared" si="21"/>
        <v>0</v>
      </c>
    </row>
    <row r="75" spans="1:21" ht="15" customHeight="1" x14ac:dyDescent="0.15">
      <c r="A75" s="2">
        <f t="shared" si="38"/>
        <v>60</v>
      </c>
      <c r="B75" s="7">
        <f t="shared" si="39"/>
        <v>25</v>
      </c>
      <c r="C75" s="7">
        <f t="shared" si="0"/>
        <v>12.5</v>
      </c>
      <c r="D75" s="7">
        <f t="shared" si="40"/>
        <v>5</v>
      </c>
      <c r="E75" s="7">
        <f t="shared" si="41"/>
        <v>2.5</v>
      </c>
      <c r="F75" s="7">
        <f t="shared" si="42"/>
        <v>10</v>
      </c>
      <c r="G75" s="7">
        <f t="shared" si="43"/>
        <v>25</v>
      </c>
      <c r="H75" s="7">
        <f t="shared" si="44"/>
        <v>0</v>
      </c>
      <c r="I75" s="5">
        <f t="shared" si="45"/>
        <v>0</v>
      </c>
      <c r="J75" s="5">
        <f t="shared" si="5"/>
        <v>1</v>
      </c>
      <c r="K75" s="7">
        <f t="shared" si="46"/>
        <v>99.939212244175735</v>
      </c>
      <c r="L75" s="2">
        <f t="shared" si="6"/>
        <v>39.975684897670298</v>
      </c>
      <c r="M75" s="7">
        <f t="shared" si="47"/>
        <v>49.969606122087868</v>
      </c>
      <c r="N75" s="7">
        <f t="shared" si="48"/>
        <v>10</v>
      </c>
      <c r="O75" s="7">
        <f t="shared" si="49"/>
        <v>99.945291019758173</v>
      </c>
      <c r="P75" s="7">
        <f t="shared" si="50"/>
        <v>6.0787755824378564E-3</v>
      </c>
      <c r="Q75" s="5">
        <f t="shared" si="51"/>
        <v>6.0824729812617829E-5</v>
      </c>
      <c r="R75" s="5">
        <f t="shared" si="52"/>
        <v>1.0000608247298126</v>
      </c>
      <c r="S75" s="7">
        <f t="shared" si="53"/>
        <v>124.94529101975817</v>
      </c>
      <c r="T75" s="2">
        <f t="shared" si="54"/>
        <v>1.0000437863482452</v>
      </c>
      <c r="U75" s="2">
        <f t="shared" si="21"/>
        <v>0</v>
      </c>
    </row>
    <row r="76" spans="1:21" ht="15" customHeight="1" x14ac:dyDescent="0.15">
      <c r="A76" s="2">
        <f t="shared" si="38"/>
        <v>61</v>
      </c>
      <c r="B76" s="7">
        <f t="shared" si="39"/>
        <v>25</v>
      </c>
      <c r="C76" s="7">
        <f t="shared" si="0"/>
        <v>12.5</v>
      </c>
      <c r="D76" s="7">
        <f t="shared" si="40"/>
        <v>5</v>
      </c>
      <c r="E76" s="7">
        <f t="shared" si="41"/>
        <v>2.5</v>
      </c>
      <c r="F76" s="7">
        <f t="shared" si="42"/>
        <v>10</v>
      </c>
      <c r="G76" s="7">
        <f t="shared" si="43"/>
        <v>25</v>
      </c>
      <c r="H76" s="7">
        <f t="shared" si="44"/>
        <v>0</v>
      </c>
      <c r="I76" s="5">
        <f t="shared" si="45"/>
        <v>0</v>
      </c>
      <c r="J76" s="5">
        <f t="shared" si="5"/>
        <v>1</v>
      </c>
      <c r="K76" s="7">
        <f t="shared" si="46"/>
        <v>99.945291019758173</v>
      </c>
      <c r="L76" s="2">
        <f t="shared" si="6"/>
        <v>39.978116407903272</v>
      </c>
      <c r="M76" s="7">
        <f t="shared" si="47"/>
        <v>49.972645509879086</v>
      </c>
      <c r="N76" s="7">
        <f t="shared" si="48"/>
        <v>10</v>
      </c>
      <c r="O76" s="7">
        <f t="shared" si="49"/>
        <v>99.950761917782373</v>
      </c>
      <c r="P76" s="7">
        <f t="shared" si="50"/>
        <v>5.4708980241997551E-3</v>
      </c>
      <c r="Q76" s="5">
        <f t="shared" si="51"/>
        <v>5.4738927350946566E-5</v>
      </c>
      <c r="R76" s="5">
        <f t="shared" si="52"/>
        <v>1.0000547389273509</v>
      </c>
      <c r="S76" s="7">
        <f t="shared" si="53"/>
        <v>124.95076191778237</v>
      </c>
      <c r="T76" s="2">
        <f t="shared" si="54"/>
        <v>1.0000394059879762</v>
      </c>
      <c r="U76" s="2">
        <f t="shared" si="21"/>
        <v>0</v>
      </c>
    </row>
    <row r="77" spans="1:21" ht="15" customHeight="1" x14ac:dyDescent="0.15">
      <c r="A77" s="2">
        <f t="shared" si="38"/>
        <v>62</v>
      </c>
      <c r="B77" s="7">
        <f t="shared" si="39"/>
        <v>25</v>
      </c>
      <c r="C77" s="7">
        <f t="shared" si="0"/>
        <v>12.5</v>
      </c>
      <c r="D77" s="7">
        <f t="shared" si="40"/>
        <v>5</v>
      </c>
      <c r="E77" s="7">
        <f t="shared" si="41"/>
        <v>2.5</v>
      </c>
      <c r="F77" s="7">
        <f t="shared" si="42"/>
        <v>10</v>
      </c>
      <c r="G77" s="7">
        <f t="shared" si="43"/>
        <v>25</v>
      </c>
      <c r="H77" s="7">
        <f t="shared" si="44"/>
        <v>0</v>
      </c>
      <c r="I77" s="5">
        <f t="shared" si="45"/>
        <v>0</v>
      </c>
      <c r="J77" s="5">
        <f t="shared" si="5"/>
        <v>1</v>
      </c>
      <c r="K77" s="7">
        <f t="shared" si="46"/>
        <v>99.950761917782373</v>
      </c>
      <c r="L77" s="2">
        <f t="shared" si="6"/>
        <v>39.980304767112955</v>
      </c>
      <c r="M77" s="7">
        <f t="shared" si="47"/>
        <v>49.975380958891186</v>
      </c>
      <c r="N77" s="7">
        <f t="shared" si="48"/>
        <v>10</v>
      </c>
      <c r="O77" s="7">
        <f t="shared" si="49"/>
        <v>99.955685726004134</v>
      </c>
      <c r="P77" s="7">
        <f t="shared" si="50"/>
        <v>4.9238082217613055E-3</v>
      </c>
      <c r="Q77" s="5">
        <f t="shared" si="51"/>
        <v>4.9262338048123514E-5</v>
      </c>
      <c r="R77" s="5">
        <f t="shared" si="52"/>
        <v>1.0000492623380481</v>
      </c>
      <c r="S77" s="7">
        <f t="shared" si="53"/>
        <v>124.95568572600413</v>
      </c>
      <c r="T77" s="2">
        <f t="shared" si="54"/>
        <v>1.0000354639916851</v>
      </c>
      <c r="U77" s="2">
        <f t="shared" si="21"/>
        <v>0</v>
      </c>
    </row>
    <row r="78" spans="1:21" ht="15" customHeight="1" x14ac:dyDescent="0.15">
      <c r="A78" s="2">
        <f t="shared" si="38"/>
        <v>63</v>
      </c>
      <c r="B78" s="7">
        <f t="shared" si="39"/>
        <v>25</v>
      </c>
      <c r="C78" s="7">
        <f t="shared" si="0"/>
        <v>12.5</v>
      </c>
      <c r="D78" s="7">
        <f t="shared" si="40"/>
        <v>5</v>
      </c>
      <c r="E78" s="7">
        <f t="shared" si="41"/>
        <v>2.5</v>
      </c>
      <c r="F78" s="7">
        <f t="shared" si="42"/>
        <v>10</v>
      </c>
      <c r="G78" s="7">
        <f t="shared" si="43"/>
        <v>25</v>
      </c>
      <c r="H78" s="7">
        <f t="shared" si="44"/>
        <v>0</v>
      </c>
      <c r="I78" s="5">
        <f t="shared" si="45"/>
        <v>0</v>
      </c>
      <c r="J78" s="5">
        <f t="shared" si="5"/>
        <v>1</v>
      </c>
      <c r="K78" s="7">
        <f t="shared" si="46"/>
        <v>99.955685726004134</v>
      </c>
      <c r="L78" s="2">
        <f t="shared" si="6"/>
        <v>39.982274290401655</v>
      </c>
      <c r="M78" s="7">
        <f t="shared" si="47"/>
        <v>49.977842863002067</v>
      </c>
      <c r="N78" s="7">
        <f t="shared" si="48"/>
        <v>10</v>
      </c>
      <c r="O78" s="7">
        <f t="shared" si="49"/>
        <v>99.960117153403715</v>
      </c>
      <c r="P78" s="7">
        <f t="shared" si="50"/>
        <v>4.4314273995809117E-3</v>
      </c>
      <c r="Q78" s="5">
        <f t="shared" si="51"/>
        <v>4.4333920250702122E-5</v>
      </c>
      <c r="R78" s="5">
        <f t="shared" si="52"/>
        <v>1.0000443339202507</v>
      </c>
      <c r="S78" s="7">
        <f t="shared" si="53"/>
        <v>124.96011715340371</v>
      </c>
      <c r="T78" s="2">
        <f t="shared" si="54"/>
        <v>1.0000319164606315</v>
      </c>
      <c r="U78" s="2">
        <f t="shared" si="21"/>
        <v>0</v>
      </c>
    </row>
    <row r="79" spans="1:21" ht="15" customHeight="1" x14ac:dyDescent="0.15">
      <c r="A79" s="2">
        <f t="shared" si="38"/>
        <v>64</v>
      </c>
      <c r="B79" s="7">
        <f t="shared" si="39"/>
        <v>25</v>
      </c>
      <c r="C79" s="7">
        <f t="shared" si="0"/>
        <v>12.5</v>
      </c>
      <c r="D79" s="7">
        <f t="shared" si="40"/>
        <v>5</v>
      </c>
      <c r="E79" s="7">
        <f t="shared" si="41"/>
        <v>2.5</v>
      </c>
      <c r="F79" s="7">
        <f t="shared" si="42"/>
        <v>10</v>
      </c>
      <c r="G79" s="7">
        <f t="shared" si="43"/>
        <v>25</v>
      </c>
      <c r="H79" s="7">
        <f t="shared" si="44"/>
        <v>0</v>
      </c>
      <c r="I79" s="5">
        <f t="shared" si="45"/>
        <v>0</v>
      </c>
      <c r="J79" s="5">
        <f t="shared" si="5"/>
        <v>1</v>
      </c>
      <c r="K79" s="7">
        <f t="shared" si="46"/>
        <v>99.960117153403715</v>
      </c>
      <c r="L79" s="2">
        <f t="shared" si="6"/>
        <v>39.984046861361492</v>
      </c>
      <c r="M79" s="7">
        <f t="shared" si="47"/>
        <v>49.980058576701857</v>
      </c>
      <c r="N79" s="7">
        <f t="shared" si="48"/>
        <v>10</v>
      </c>
      <c r="O79" s="7">
        <f t="shared" si="49"/>
        <v>99.964105438063342</v>
      </c>
      <c r="P79" s="7">
        <f t="shared" si="50"/>
        <v>3.9882846596270838E-3</v>
      </c>
      <c r="Q79" s="5">
        <f t="shared" si="51"/>
        <v>3.9898759357259116E-5</v>
      </c>
      <c r="R79" s="5">
        <f t="shared" si="52"/>
        <v>1.0000398987593573</v>
      </c>
      <c r="S79" s="7">
        <f t="shared" si="53"/>
        <v>124.96410543806334</v>
      </c>
      <c r="T79" s="2">
        <f t="shared" si="54"/>
        <v>1.0000287238978032</v>
      </c>
      <c r="U79" s="2">
        <f t="shared" si="21"/>
        <v>0</v>
      </c>
    </row>
    <row r="80" spans="1:21" ht="15" customHeight="1" x14ac:dyDescent="0.15">
      <c r="A80" s="2">
        <f t="shared" si="38"/>
        <v>65</v>
      </c>
      <c r="B80" s="7">
        <f t="shared" si="39"/>
        <v>25</v>
      </c>
      <c r="C80" s="7">
        <f t="shared" ref="C80:C115" si="55">B80*$C$7</f>
        <v>12.5</v>
      </c>
      <c r="D80" s="7">
        <f t="shared" si="40"/>
        <v>5</v>
      </c>
      <c r="E80" s="7">
        <f t="shared" si="41"/>
        <v>2.5</v>
      </c>
      <c r="F80" s="7">
        <f t="shared" si="42"/>
        <v>10</v>
      </c>
      <c r="G80" s="7">
        <f t="shared" si="43"/>
        <v>25</v>
      </c>
      <c r="H80" s="7">
        <f t="shared" si="44"/>
        <v>0</v>
      </c>
      <c r="I80" s="5">
        <f t="shared" si="45"/>
        <v>0</v>
      </c>
      <c r="J80" s="5">
        <f t="shared" ref="J80:J115" si="56">1+I80</f>
        <v>1</v>
      </c>
      <c r="K80" s="7">
        <f t="shared" si="46"/>
        <v>99.964105438063342</v>
      </c>
      <c r="L80" s="2">
        <f t="shared" ref="L80:L115" si="57">K80*$F$6</f>
        <v>39.985642175225337</v>
      </c>
      <c r="M80" s="7">
        <f t="shared" si="47"/>
        <v>49.982052719031671</v>
      </c>
      <c r="N80" s="7">
        <f t="shared" si="48"/>
        <v>10</v>
      </c>
      <c r="O80" s="7">
        <f t="shared" si="49"/>
        <v>99.967694894257008</v>
      </c>
      <c r="P80" s="7">
        <f t="shared" si="50"/>
        <v>3.5894561936657965E-3</v>
      </c>
      <c r="Q80" s="5">
        <f t="shared" si="51"/>
        <v>3.5907450758810459E-5</v>
      </c>
      <c r="R80" s="5">
        <f t="shared" si="52"/>
        <v>1.0000359074507588</v>
      </c>
      <c r="S80" s="7">
        <f t="shared" si="53"/>
        <v>124.96769489425701</v>
      </c>
      <c r="T80" s="2">
        <f t="shared" si="54"/>
        <v>1.0000258507654882</v>
      </c>
      <c r="U80" s="2">
        <f t="shared" ref="U80:U115" si="58">(G80*I80)/Q80</f>
        <v>0</v>
      </c>
    </row>
    <row r="81" spans="1:21" ht="15" customHeight="1" x14ac:dyDescent="0.15">
      <c r="A81" s="2">
        <f t="shared" si="38"/>
        <v>66</v>
      </c>
      <c r="B81" s="7">
        <f t="shared" si="39"/>
        <v>25</v>
      </c>
      <c r="C81" s="7">
        <f t="shared" si="55"/>
        <v>12.5</v>
      </c>
      <c r="D81" s="7">
        <f t="shared" si="40"/>
        <v>5</v>
      </c>
      <c r="E81" s="7">
        <f t="shared" si="41"/>
        <v>2.5</v>
      </c>
      <c r="F81" s="7">
        <f t="shared" si="42"/>
        <v>10</v>
      </c>
      <c r="G81" s="7">
        <f t="shared" si="43"/>
        <v>25</v>
      </c>
      <c r="H81" s="7">
        <f t="shared" si="44"/>
        <v>0</v>
      </c>
      <c r="I81" s="5">
        <f t="shared" si="45"/>
        <v>0</v>
      </c>
      <c r="J81" s="5">
        <f t="shared" si="56"/>
        <v>1</v>
      </c>
      <c r="K81" s="7">
        <f t="shared" si="46"/>
        <v>99.967694894257008</v>
      </c>
      <c r="L81" s="2">
        <f t="shared" si="57"/>
        <v>39.987077957702809</v>
      </c>
      <c r="M81" s="7">
        <f t="shared" si="47"/>
        <v>49.983847447128504</v>
      </c>
      <c r="N81" s="7">
        <f t="shared" si="48"/>
        <v>10</v>
      </c>
      <c r="O81" s="7">
        <f t="shared" si="49"/>
        <v>99.97092540483132</v>
      </c>
      <c r="P81" s="7">
        <f t="shared" si="50"/>
        <v>3.2305105743120066E-3</v>
      </c>
      <c r="Q81" s="5">
        <f t="shared" si="51"/>
        <v>3.2315545314205248E-5</v>
      </c>
      <c r="R81" s="5">
        <f t="shared" si="52"/>
        <v>1.0000323155453141</v>
      </c>
      <c r="S81" s="7">
        <f t="shared" si="53"/>
        <v>124.97092540483132</v>
      </c>
      <c r="T81" s="2">
        <f t="shared" si="54"/>
        <v>1.0000232650875189</v>
      </c>
      <c r="U81" s="2">
        <f t="shared" si="58"/>
        <v>0</v>
      </c>
    </row>
    <row r="82" spans="1:21" ht="15" customHeight="1" x14ac:dyDescent="0.15">
      <c r="A82" s="2">
        <f t="shared" si="38"/>
        <v>67</v>
      </c>
      <c r="B82" s="7">
        <f t="shared" si="39"/>
        <v>25</v>
      </c>
      <c r="C82" s="7">
        <f t="shared" si="55"/>
        <v>12.5</v>
      </c>
      <c r="D82" s="7">
        <f t="shared" si="40"/>
        <v>5</v>
      </c>
      <c r="E82" s="7">
        <f t="shared" si="41"/>
        <v>2.5</v>
      </c>
      <c r="F82" s="7">
        <f t="shared" si="42"/>
        <v>10</v>
      </c>
      <c r="G82" s="7">
        <f t="shared" si="43"/>
        <v>25</v>
      </c>
      <c r="H82" s="7">
        <f t="shared" si="44"/>
        <v>0</v>
      </c>
      <c r="I82" s="5">
        <f t="shared" si="45"/>
        <v>0</v>
      </c>
      <c r="J82" s="5">
        <f t="shared" si="56"/>
        <v>1</v>
      </c>
      <c r="K82" s="7">
        <f t="shared" si="46"/>
        <v>99.97092540483132</v>
      </c>
      <c r="L82" s="2">
        <f t="shared" si="57"/>
        <v>39.988370161932529</v>
      </c>
      <c r="M82" s="7">
        <f t="shared" si="47"/>
        <v>49.98546270241566</v>
      </c>
      <c r="N82" s="7">
        <f t="shared" si="48"/>
        <v>10</v>
      </c>
      <c r="O82" s="7">
        <f t="shared" si="49"/>
        <v>99.973832864348182</v>
      </c>
      <c r="P82" s="7">
        <f t="shared" si="50"/>
        <v>2.9074595168623318E-3</v>
      </c>
      <c r="Q82" s="5">
        <f t="shared" si="51"/>
        <v>2.9083050947949136E-5</v>
      </c>
      <c r="R82" s="5">
        <f t="shared" si="52"/>
        <v>1.000029083050948</v>
      </c>
      <c r="S82" s="7">
        <f t="shared" si="53"/>
        <v>124.97383286434818</v>
      </c>
      <c r="T82" s="2">
        <f t="shared" si="54"/>
        <v>1.0000209380916403</v>
      </c>
      <c r="U82" s="2">
        <f t="shared" si="58"/>
        <v>0</v>
      </c>
    </row>
    <row r="83" spans="1:21" ht="15" customHeight="1" x14ac:dyDescent="0.15">
      <c r="A83" s="2">
        <f t="shared" si="38"/>
        <v>68</v>
      </c>
      <c r="B83" s="7">
        <f t="shared" si="39"/>
        <v>25</v>
      </c>
      <c r="C83" s="7">
        <f t="shared" si="55"/>
        <v>12.5</v>
      </c>
      <c r="D83" s="7">
        <f t="shared" si="40"/>
        <v>5</v>
      </c>
      <c r="E83" s="7">
        <f t="shared" si="41"/>
        <v>2.5</v>
      </c>
      <c r="F83" s="7">
        <f t="shared" si="42"/>
        <v>10</v>
      </c>
      <c r="G83" s="7">
        <f t="shared" si="43"/>
        <v>25</v>
      </c>
      <c r="H83" s="7">
        <f t="shared" si="44"/>
        <v>0</v>
      </c>
      <c r="I83" s="5">
        <f t="shared" si="45"/>
        <v>0</v>
      </c>
      <c r="J83" s="5">
        <f t="shared" si="56"/>
        <v>1</v>
      </c>
      <c r="K83" s="7">
        <f t="shared" si="46"/>
        <v>99.973832864348182</v>
      </c>
      <c r="L83" s="2">
        <f t="shared" si="57"/>
        <v>39.989533145739273</v>
      </c>
      <c r="M83" s="7">
        <f t="shared" si="47"/>
        <v>49.986916432174091</v>
      </c>
      <c r="N83" s="7">
        <f t="shared" si="48"/>
        <v>10</v>
      </c>
      <c r="O83" s="7">
        <f t="shared" si="49"/>
        <v>99.976449577913343</v>
      </c>
      <c r="P83" s="7">
        <f t="shared" si="50"/>
        <v>2.6167135651604667E-3</v>
      </c>
      <c r="Q83" s="5">
        <f t="shared" si="51"/>
        <v>2.6173984633669244E-5</v>
      </c>
      <c r="R83" s="5">
        <f t="shared" si="52"/>
        <v>1.0000261739846337</v>
      </c>
      <c r="S83" s="7">
        <f t="shared" si="53"/>
        <v>124.97644957791334</v>
      </c>
      <c r="T83" s="2">
        <f t="shared" si="54"/>
        <v>1.0000188438879216</v>
      </c>
      <c r="U83" s="2">
        <f t="shared" si="58"/>
        <v>0</v>
      </c>
    </row>
    <row r="84" spans="1:21" ht="15" customHeight="1" x14ac:dyDescent="0.15">
      <c r="A84" s="2">
        <f t="shared" si="38"/>
        <v>69</v>
      </c>
      <c r="B84" s="7">
        <f t="shared" si="39"/>
        <v>25</v>
      </c>
      <c r="C84" s="7">
        <f t="shared" si="55"/>
        <v>12.5</v>
      </c>
      <c r="D84" s="7">
        <f t="shared" si="40"/>
        <v>5</v>
      </c>
      <c r="E84" s="7">
        <f t="shared" si="41"/>
        <v>2.5</v>
      </c>
      <c r="F84" s="7">
        <f t="shared" si="42"/>
        <v>10</v>
      </c>
      <c r="G84" s="7">
        <f t="shared" si="43"/>
        <v>25</v>
      </c>
      <c r="H84" s="7">
        <f t="shared" si="44"/>
        <v>0</v>
      </c>
      <c r="I84" s="5">
        <f t="shared" si="45"/>
        <v>0</v>
      </c>
      <c r="J84" s="5">
        <f t="shared" si="56"/>
        <v>1</v>
      </c>
      <c r="K84" s="7">
        <f t="shared" si="46"/>
        <v>99.976449577913343</v>
      </c>
      <c r="L84" s="2">
        <f t="shared" si="57"/>
        <v>39.990579831165341</v>
      </c>
      <c r="M84" s="7">
        <f t="shared" si="47"/>
        <v>49.988224788956671</v>
      </c>
      <c r="N84" s="7">
        <f t="shared" si="48"/>
        <v>10</v>
      </c>
      <c r="O84" s="7">
        <f t="shared" si="49"/>
        <v>99.97880462012202</v>
      </c>
      <c r="P84" s="7">
        <f t="shared" si="50"/>
        <v>2.355042208677105E-3</v>
      </c>
      <c r="Q84" s="5">
        <f t="shared" si="51"/>
        <v>2.355596961704247E-5</v>
      </c>
      <c r="R84" s="5">
        <f t="shared" si="52"/>
        <v>1.0000235559696171</v>
      </c>
      <c r="S84" s="7">
        <f t="shared" si="53"/>
        <v>124.97880462012202</v>
      </c>
      <c r="T84" s="2">
        <f t="shared" si="54"/>
        <v>1.0000169591795525</v>
      </c>
      <c r="U84" s="2">
        <f t="shared" si="58"/>
        <v>0</v>
      </c>
    </row>
    <row r="85" spans="1:21" ht="15" customHeight="1" x14ac:dyDescent="0.15">
      <c r="A85" s="2">
        <f t="shared" si="38"/>
        <v>70</v>
      </c>
      <c r="B85" s="7">
        <f t="shared" si="39"/>
        <v>25</v>
      </c>
      <c r="C85" s="7">
        <f t="shared" si="55"/>
        <v>12.5</v>
      </c>
      <c r="D85" s="7">
        <f t="shared" si="40"/>
        <v>5</v>
      </c>
      <c r="E85" s="7">
        <f t="shared" si="41"/>
        <v>2.5</v>
      </c>
      <c r="F85" s="7">
        <f t="shared" si="42"/>
        <v>10</v>
      </c>
      <c r="G85" s="7">
        <f t="shared" si="43"/>
        <v>25</v>
      </c>
      <c r="H85" s="7">
        <f t="shared" si="44"/>
        <v>0</v>
      </c>
      <c r="I85" s="5">
        <f t="shared" si="45"/>
        <v>0</v>
      </c>
      <c r="J85" s="5">
        <f t="shared" si="56"/>
        <v>1</v>
      </c>
      <c r="K85" s="7">
        <f t="shared" si="46"/>
        <v>99.97880462012202</v>
      </c>
      <c r="L85" s="2">
        <f t="shared" si="57"/>
        <v>39.991521848048812</v>
      </c>
      <c r="M85" s="7">
        <f t="shared" si="47"/>
        <v>49.98940231006101</v>
      </c>
      <c r="N85" s="7">
        <f t="shared" si="48"/>
        <v>10</v>
      </c>
      <c r="O85" s="7">
        <f t="shared" si="49"/>
        <v>99.980924158109829</v>
      </c>
      <c r="P85" s="7">
        <f t="shared" si="50"/>
        <v>2.1195379878093945E-3</v>
      </c>
      <c r="Q85" s="5">
        <f t="shared" si="51"/>
        <v>2.1199873271767546E-5</v>
      </c>
      <c r="R85" s="5">
        <f t="shared" si="52"/>
        <v>1.0000211998732718</v>
      </c>
      <c r="S85" s="7">
        <f t="shared" si="53"/>
        <v>124.98092415810983</v>
      </c>
      <c r="T85" s="2">
        <f t="shared" si="54"/>
        <v>1.0000152630027492</v>
      </c>
      <c r="U85" s="2">
        <f t="shared" si="58"/>
        <v>0</v>
      </c>
    </row>
    <row r="86" spans="1:21" ht="15" customHeight="1" x14ac:dyDescent="0.15">
      <c r="A86" s="2">
        <f t="shared" si="38"/>
        <v>71</v>
      </c>
      <c r="B86" s="7">
        <f t="shared" si="39"/>
        <v>25</v>
      </c>
      <c r="C86" s="7">
        <f t="shared" si="55"/>
        <v>12.5</v>
      </c>
      <c r="D86" s="7">
        <f t="shared" si="40"/>
        <v>5</v>
      </c>
      <c r="E86" s="7">
        <f t="shared" si="41"/>
        <v>2.5</v>
      </c>
      <c r="F86" s="7">
        <f t="shared" si="42"/>
        <v>10</v>
      </c>
      <c r="G86" s="7">
        <f t="shared" si="43"/>
        <v>25</v>
      </c>
      <c r="H86" s="7">
        <f t="shared" si="44"/>
        <v>0</v>
      </c>
      <c r="I86" s="5">
        <f t="shared" si="45"/>
        <v>0</v>
      </c>
      <c r="J86" s="5">
        <f t="shared" si="56"/>
        <v>1</v>
      </c>
      <c r="K86" s="7">
        <f t="shared" si="46"/>
        <v>99.980924158109829</v>
      </c>
      <c r="L86" s="2">
        <f t="shared" si="57"/>
        <v>39.992369663243934</v>
      </c>
      <c r="M86" s="7">
        <f t="shared" si="47"/>
        <v>49.990462079054915</v>
      </c>
      <c r="N86" s="7">
        <f t="shared" si="48"/>
        <v>10</v>
      </c>
      <c r="O86" s="7">
        <f t="shared" si="49"/>
        <v>99.982831742298856</v>
      </c>
      <c r="P86" s="7">
        <f t="shared" si="50"/>
        <v>1.907584189027034E-3</v>
      </c>
      <c r="Q86" s="5">
        <f t="shared" si="51"/>
        <v>1.9079481461987494E-5</v>
      </c>
      <c r="R86" s="5">
        <f t="shared" si="52"/>
        <v>1.0000190794814621</v>
      </c>
      <c r="S86" s="7">
        <f t="shared" si="53"/>
        <v>124.98283174229886</v>
      </c>
      <c r="T86" s="2">
        <f t="shared" si="54"/>
        <v>1.0000137364928141</v>
      </c>
      <c r="U86" s="2">
        <f t="shared" si="58"/>
        <v>0</v>
      </c>
    </row>
    <row r="87" spans="1:21" ht="15" customHeight="1" x14ac:dyDescent="0.15">
      <c r="A87" s="2">
        <f t="shared" si="38"/>
        <v>72</v>
      </c>
      <c r="B87" s="7">
        <f t="shared" si="39"/>
        <v>25</v>
      </c>
      <c r="C87" s="7">
        <f t="shared" si="55"/>
        <v>12.5</v>
      </c>
      <c r="D87" s="7">
        <f t="shared" si="40"/>
        <v>5</v>
      </c>
      <c r="E87" s="7">
        <f t="shared" si="41"/>
        <v>2.5</v>
      </c>
      <c r="F87" s="7">
        <f t="shared" si="42"/>
        <v>10</v>
      </c>
      <c r="G87" s="7">
        <f t="shared" si="43"/>
        <v>25</v>
      </c>
      <c r="H87" s="7">
        <f t="shared" si="44"/>
        <v>0</v>
      </c>
      <c r="I87" s="5">
        <f t="shared" si="45"/>
        <v>0</v>
      </c>
      <c r="J87" s="5">
        <f t="shared" si="56"/>
        <v>1</v>
      </c>
      <c r="K87" s="7">
        <f t="shared" si="46"/>
        <v>99.982831742298856</v>
      </c>
      <c r="L87" s="2">
        <f t="shared" si="57"/>
        <v>39.993132696919545</v>
      </c>
      <c r="M87" s="7">
        <f t="shared" si="47"/>
        <v>49.991415871149428</v>
      </c>
      <c r="N87" s="7">
        <f t="shared" si="48"/>
        <v>10</v>
      </c>
      <c r="O87" s="7">
        <f t="shared" si="49"/>
        <v>99.984548568068959</v>
      </c>
      <c r="P87" s="7">
        <f t="shared" si="50"/>
        <v>1.7168257701030143E-3</v>
      </c>
      <c r="Q87" s="5">
        <f t="shared" si="51"/>
        <v>1.7171205697874748E-5</v>
      </c>
      <c r="R87" s="5">
        <f t="shared" si="52"/>
        <v>1.0000171712056978</v>
      </c>
      <c r="S87" s="7">
        <f t="shared" si="53"/>
        <v>124.98454856806896</v>
      </c>
      <c r="T87" s="2">
        <f t="shared" si="54"/>
        <v>1.000012362673713</v>
      </c>
      <c r="U87" s="2">
        <f t="shared" si="58"/>
        <v>0</v>
      </c>
    </row>
    <row r="88" spans="1:21" ht="15" customHeight="1" x14ac:dyDescent="0.15">
      <c r="A88" s="2">
        <f t="shared" si="38"/>
        <v>73</v>
      </c>
      <c r="B88" s="7">
        <f t="shared" si="39"/>
        <v>25</v>
      </c>
      <c r="C88" s="7">
        <f t="shared" si="55"/>
        <v>12.5</v>
      </c>
      <c r="D88" s="7">
        <f t="shared" si="40"/>
        <v>5</v>
      </c>
      <c r="E88" s="7">
        <f t="shared" si="41"/>
        <v>2.5</v>
      </c>
      <c r="F88" s="7">
        <f t="shared" si="42"/>
        <v>10</v>
      </c>
      <c r="G88" s="7">
        <f t="shared" si="43"/>
        <v>25</v>
      </c>
      <c r="H88" s="7">
        <f t="shared" si="44"/>
        <v>0</v>
      </c>
      <c r="I88" s="5">
        <f t="shared" si="45"/>
        <v>0</v>
      </c>
      <c r="J88" s="5">
        <f t="shared" si="56"/>
        <v>1</v>
      </c>
      <c r="K88" s="7">
        <f t="shared" si="46"/>
        <v>99.984548568068959</v>
      </c>
      <c r="L88" s="2">
        <f t="shared" si="57"/>
        <v>39.993819427227585</v>
      </c>
      <c r="M88" s="7">
        <f t="shared" si="47"/>
        <v>49.99227428403448</v>
      </c>
      <c r="N88" s="7">
        <f t="shared" si="48"/>
        <v>10</v>
      </c>
      <c r="O88" s="7">
        <f t="shared" si="49"/>
        <v>99.986093711262058</v>
      </c>
      <c r="P88" s="7">
        <f t="shared" si="50"/>
        <v>1.5451431930983972E-3</v>
      </c>
      <c r="Q88" s="5">
        <f t="shared" si="51"/>
        <v>1.545381976742608E-5</v>
      </c>
      <c r="R88" s="5">
        <f t="shared" si="52"/>
        <v>1.0000154538197674</v>
      </c>
      <c r="S88" s="7">
        <f t="shared" si="53"/>
        <v>124.98609371126206</v>
      </c>
      <c r="T88" s="2">
        <f t="shared" si="54"/>
        <v>1.0000111262687914</v>
      </c>
      <c r="U88" s="2">
        <f t="shared" si="58"/>
        <v>0</v>
      </c>
    </row>
    <row r="89" spans="1:21" ht="15" customHeight="1" x14ac:dyDescent="0.15">
      <c r="A89" s="2">
        <f t="shared" si="38"/>
        <v>74</v>
      </c>
      <c r="B89" s="7">
        <f t="shared" si="39"/>
        <v>25</v>
      </c>
      <c r="C89" s="7">
        <f t="shared" si="55"/>
        <v>12.5</v>
      </c>
      <c r="D89" s="7">
        <f t="shared" si="40"/>
        <v>5</v>
      </c>
      <c r="E89" s="7">
        <f t="shared" si="41"/>
        <v>2.5</v>
      </c>
      <c r="F89" s="7">
        <f t="shared" si="42"/>
        <v>10</v>
      </c>
      <c r="G89" s="7">
        <f t="shared" si="43"/>
        <v>25</v>
      </c>
      <c r="H89" s="7">
        <f t="shared" si="44"/>
        <v>0</v>
      </c>
      <c r="I89" s="5">
        <f t="shared" si="45"/>
        <v>0</v>
      </c>
      <c r="J89" s="5">
        <f t="shared" si="56"/>
        <v>1</v>
      </c>
      <c r="K89" s="7">
        <f t="shared" si="46"/>
        <v>99.986093711262058</v>
      </c>
      <c r="L89" s="2">
        <f t="shared" si="57"/>
        <v>39.994437484504829</v>
      </c>
      <c r="M89" s="7">
        <f t="shared" si="47"/>
        <v>49.993046855631029</v>
      </c>
      <c r="N89" s="7">
        <f t="shared" si="48"/>
        <v>10</v>
      </c>
      <c r="O89" s="7">
        <f t="shared" si="49"/>
        <v>99.987484340135865</v>
      </c>
      <c r="P89" s="7">
        <f t="shared" si="50"/>
        <v>1.3906288738070316E-3</v>
      </c>
      <c r="Q89" s="5">
        <f t="shared" si="51"/>
        <v>1.3908222855698947E-5</v>
      </c>
      <c r="R89" s="5">
        <f t="shared" si="52"/>
        <v>1.0000139082228556</v>
      </c>
      <c r="S89" s="7">
        <f t="shared" si="53"/>
        <v>124.98748434013586</v>
      </c>
      <c r="T89" s="2">
        <f t="shared" si="54"/>
        <v>1.0000100135304988</v>
      </c>
      <c r="U89" s="2">
        <f t="shared" si="58"/>
        <v>0</v>
      </c>
    </row>
    <row r="90" spans="1:21" ht="15" customHeight="1" x14ac:dyDescent="0.15">
      <c r="A90" s="2">
        <f t="shared" si="38"/>
        <v>75</v>
      </c>
      <c r="B90" s="7">
        <f t="shared" si="39"/>
        <v>25</v>
      </c>
      <c r="C90" s="7">
        <f t="shared" si="55"/>
        <v>12.5</v>
      </c>
      <c r="D90" s="7">
        <f t="shared" si="40"/>
        <v>5</v>
      </c>
      <c r="E90" s="7">
        <f t="shared" si="41"/>
        <v>2.5</v>
      </c>
      <c r="F90" s="7">
        <f t="shared" si="42"/>
        <v>10</v>
      </c>
      <c r="G90" s="7">
        <f t="shared" si="43"/>
        <v>25</v>
      </c>
      <c r="H90" s="7">
        <f t="shared" si="44"/>
        <v>0</v>
      </c>
      <c r="I90" s="5">
        <f t="shared" si="45"/>
        <v>0</v>
      </c>
      <c r="J90" s="5">
        <f t="shared" si="56"/>
        <v>1</v>
      </c>
      <c r="K90" s="7">
        <f t="shared" si="46"/>
        <v>99.987484340135865</v>
      </c>
      <c r="L90" s="2">
        <f t="shared" si="57"/>
        <v>39.994993736054347</v>
      </c>
      <c r="M90" s="7">
        <f t="shared" si="47"/>
        <v>49.993742170067932</v>
      </c>
      <c r="N90" s="7">
        <f t="shared" si="48"/>
        <v>10</v>
      </c>
      <c r="O90" s="7">
        <f t="shared" si="49"/>
        <v>99.988735906122272</v>
      </c>
      <c r="P90" s="7">
        <f t="shared" si="50"/>
        <v>1.2515659864078543E-3</v>
      </c>
      <c r="Q90" s="5">
        <f t="shared" si="51"/>
        <v>1.2517226477568899E-5</v>
      </c>
      <c r="R90" s="5">
        <f t="shared" si="52"/>
        <v>1.0000125172264775</v>
      </c>
      <c r="S90" s="7">
        <f t="shared" si="53"/>
        <v>124.98873590612227</v>
      </c>
      <c r="T90" s="2">
        <f t="shared" si="54"/>
        <v>1.0000090120872063</v>
      </c>
      <c r="U90" s="2">
        <f t="shared" si="58"/>
        <v>0</v>
      </c>
    </row>
    <row r="91" spans="1:21" ht="15" customHeight="1" x14ac:dyDescent="0.15">
      <c r="A91" s="2">
        <f t="shared" si="38"/>
        <v>76</v>
      </c>
      <c r="B91" s="7">
        <f t="shared" si="39"/>
        <v>25</v>
      </c>
      <c r="C91" s="7">
        <f t="shared" si="55"/>
        <v>12.5</v>
      </c>
      <c r="D91" s="7">
        <f t="shared" si="40"/>
        <v>5</v>
      </c>
      <c r="E91" s="7">
        <f t="shared" si="41"/>
        <v>2.5</v>
      </c>
      <c r="F91" s="7">
        <f t="shared" si="42"/>
        <v>10</v>
      </c>
      <c r="G91" s="7">
        <f t="shared" si="43"/>
        <v>25</v>
      </c>
      <c r="H91" s="7">
        <f t="shared" si="44"/>
        <v>0</v>
      </c>
      <c r="I91" s="5">
        <f t="shared" si="45"/>
        <v>0</v>
      </c>
      <c r="J91" s="5">
        <f t="shared" si="56"/>
        <v>1</v>
      </c>
      <c r="K91" s="7">
        <f t="shared" si="46"/>
        <v>99.988735906122272</v>
      </c>
      <c r="L91" s="2">
        <f t="shared" si="57"/>
        <v>39.995494362448909</v>
      </c>
      <c r="M91" s="7">
        <f t="shared" si="47"/>
        <v>49.994367953061136</v>
      </c>
      <c r="N91" s="7">
        <f t="shared" si="48"/>
        <v>10</v>
      </c>
      <c r="O91" s="7">
        <f t="shared" si="49"/>
        <v>99.989862315510067</v>
      </c>
      <c r="P91" s="7">
        <f t="shared" si="50"/>
        <v>1.1264093877940695E-3</v>
      </c>
      <c r="Q91" s="5">
        <f t="shared" si="51"/>
        <v>1.1265362818984291E-5</v>
      </c>
      <c r="R91" s="5">
        <f t="shared" si="52"/>
        <v>1.000011265362819</v>
      </c>
      <c r="S91" s="7">
        <f t="shared" si="53"/>
        <v>124.98986231551007</v>
      </c>
      <c r="T91" s="2">
        <f t="shared" si="54"/>
        <v>1.0000081108053902</v>
      </c>
      <c r="U91" s="2">
        <f t="shared" si="58"/>
        <v>0</v>
      </c>
    </row>
    <row r="92" spans="1:21" ht="15" customHeight="1" x14ac:dyDescent="0.15">
      <c r="A92" s="2">
        <f t="shared" si="38"/>
        <v>77</v>
      </c>
      <c r="B92" s="7">
        <f t="shared" si="39"/>
        <v>25</v>
      </c>
      <c r="C92" s="7">
        <f t="shared" si="55"/>
        <v>12.5</v>
      </c>
      <c r="D92" s="7">
        <f t="shared" si="40"/>
        <v>5</v>
      </c>
      <c r="E92" s="7">
        <f t="shared" si="41"/>
        <v>2.5</v>
      </c>
      <c r="F92" s="7">
        <f t="shared" si="42"/>
        <v>10</v>
      </c>
      <c r="G92" s="7">
        <f t="shared" si="43"/>
        <v>25</v>
      </c>
      <c r="H92" s="7">
        <f t="shared" si="44"/>
        <v>0</v>
      </c>
      <c r="I92" s="5">
        <f t="shared" si="45"/>
        <v>0</v>
      </c>
      <c r="J92" s="5">
        <f t="shared" si="56"/>
        <v>1</v>
      </c>
      <c r="K92" s="7">
        <f t="shared" si="46"/>
        <v>99.989862315510067</v>
      </c>
      <c r="L92" s="2">
        <f t="shared" si="57"/>
        <v>39.995944926204032</v>
      </c>
      <c r="M92" s="7">
        <f t="shared" si="47"/>
        <v>49.994931157755033</v>
      </c>
      <c r="N92" s="7">
        <f t="shared" si="48"/>
        <v>10</v>
      </c>
      <c r="O92" s="7">
        <f t="shared" si="49"/>
        <v>99.990876083959066</v>
      </c>
      <c r="P92" s="7">
        <f t="shared" si="50"/>
        <v>1.0137684489990306E-3</v>
      </c>
      <c r="Q92" s="5">
        <f t="shared" si="51"/>
        <v>1.0138712320656717E-5</v>
      </c>
      <c r="R92" s="5">
        <f t="shared" si="52"/>
        <v>1.0000101387123206</v>
      </c>
      <c r="S92" s="7">
        <f t="shared" si="53"/>
        <v>124.99087608395907</v>
      </c>
      <c r="T92" s="2">
        <f t="shared" si="54"/>
        <v>1.0000072996656451</v>
      </c>
      <c r="U92" s="2">
        <f t="shared" si="58"/>
        <v>0</v>
      </c>
    </row>
    <row r="93" spans="1:21" ht="15" customHeight="1" x14ac:dyDescent="0.15">
      <c r="A93" s="2">
        <f t="shared" si="38"/>
        <v>78</v>
      </c>
      <c r="B93" s="7">
        <f t="shared" si="39"/>
        <v>25</v>
      </c>
      <c r="C93" s="7">
        <f t="shared" si="55"/>
        <v>12.5</v>
      </c>
      <c r="D93" s="7">
        <f t="shared" si="40"/>
        <v>5</v>
      </c>
      <c r="E93" s="7">
        <f t="shared" si="41"/>
        <v>2.5</v>
      </c>
      <c r="F93" s="7">
        <f t="shared" si="42"/>
        <v>10</v>
      </c>
      <c r="G93" s="7">
        <f t="shared" si="43"/>
        <v>25</v>
      </c>
      <c r="H93" s="7">
        <f t="shared" si="44"/>
        <v>0</v>
      </c>
      <c r="I93" s="5">
        <f t="shared" si="45"/>
        <v>0</v>
      </c>
      <c r="J93" s="5">
        <f t="shared" si="56"/>
        <v>1</v>
      </c>
      <c r="K93" s="7">
        <f t="shared" si="46"/>
        <v>99.990876083959066</v>
      </c>
      <c r="L93" s="2">
        <f t="shared" si="57"/>
        <v>39.996350433583629</v>
      </c>
      <c r="M93" s="7">
        <f t="shared" si="47"/>
        <v>49.995438041979533</v>
      </c>
      <c r="N93" s="7">
        <f t="shared" si="48"/>
        <v>10</v>
      </c>
      <c r="O93" s="7">
        <f t="shared" si="49"/>
        <v>99.991788475563169</v>
      </c>
      <c r="P93" s="7">
        <f t="shared" si="50"/>
        <v>9.1239160410339082E-4</v>
      </c>
      <c r="Q93" s="5">
        <f t="shared" si="51"/>
        <v>9.1247485754328768E-6</v>
      </c>
      <c r="R93" s="5">
        <f t="shared" si="52"/>
        <v>1.0000091247485754</v>
      </c>
      <c r="S93" s="7">
        <f t="shared" si="53"/>
        <v>124.99178847556317</v>
      </c>
      <c r="T93" s="2">
        <f t="shared" si="54"/>
        <v>1.0000065696511242</v>
      </c>
      <c r="U93" s="2">
        <f t="shared" si="58"/>
        <v>0</v>
      </c>
    </row>
    <row r="94" spans="1:21" ht="15" customHeight="1" x14ac:dyDescent="0.15">
      <c r="A94" s="2">
        <f t="shared" si="38"/>
        <v>79</v>
      </c>
      <c r="B94" s="7">
        <f t="shared" si="39"/>
        <v>25</v>
      </c>
      <c r="C94" s="7">
        <f t="shared" si="55"/>
        <v>12.5</v>
      </c>
      <c r="D94" s="7">
        <f t="shared" si="40"/>
        <v>5</v>
      </c>
      <c r="E94" s="7">
        <f t="shared" si="41"/>
        <v>2.5</v>
      </c>
      <c r="F94" s="7">
        <f t="shared" si="42"/>
        <v>10</v>
      </c>
      <c r="G94" s="7">
        <f t="shared" si="43"/>
        <v>25</v>
      </c>
      <c r="H94" s="7">
        <f t="shared" si="44"/>
        <v>0</v>
      </c>
      <c r="I94" s="5">
        <f t="shared" si="45"/>
        <v>0</v>
      </c>
      <c r="J94" s="5">
        <f t="shared" si="56"/>
        <v>1</v>
      </c>
      <c r="K94" s="7">
        <f t="shared" si="46"/>
        <v>99.991788475563169</v>
      </c>
      <c r="L94" s="2">
        <f t="shared" si="57"/>
        <v>39.996715390225269</v>
      </c>
      <c r="M94" s="7">
        <f t="shared" si="47"/>
        <v>49.995894237781584</v>
      </c>
      <c r="N94" s="7">
        <f t="shared" si="48"/>
        <v>10</v>
      </c>
      <c r="O94" s="7">
        <f t="shared" si="49"/>
        <v>99.992609628006846</v>
      </c>
      <c r="P94" s="7">
        <f t="shared" si="50"/>
        <v>8.211524436774198E-4</v>
      </c>
      <c r="Q94" s="5">
        <f t="shared" si="51"/>
        <v>8.2121987834841042E-6</v>
      </c>
      <c r="R94" s="5">
        <f t="shared" si="52"/>
        <v>1.0000082121987834</v>
      </c>
      <c r="S94" s="7">
        <f t="shared" si="53"/>
        <v>124.99260962800685</v>
      </c>
      <c r="T94" s="2">
        <f t="shared" si="54"/>
        <v>1.0000059126471679</v>
      </c>
      <c r="U94" s="2">
        <f t="shared" si="58"/>
        <v>0</v>
      </c>
    </row>
    <row r="95" spans="1:21" ht="15" customHeight="1" x14ac:dyDescent="0.15">
      <c r="A95" s="2">
        <f t="shared" si="38"/>
        <v>80</v>
      </c>
      <c r="B95" s="7">
        <f t="shared" si="39"/>
        <v>25</v>
      </c>
      <c r="C95" s="7">
        <f t="shared" si="55"/>
        <v>12.5</v>
      </c>
      <c r="D95" s="7">
        <f t="shared" si="40"/>
        <v>5</v>
      </c>
      <c r="E95" s="7">
        <f t="shared" si="41"/>
        <v>2.5</v>
      </c>
      <c r="F95" s="7">
        <f t="shared" si="42"/>
        <v>10</v>
      </c>
      <c r="G95" s="7">
        <f t="shared" si="43"/>
        <v>25</v>
      </c>
      <c r="H95" s="7">
        <f t="shared" si="44"/>
        <v>0</v>
      </c>
      <c r="I95" s="5">
        <f t="shared" si="45"/>
        <v>0</v>
      </c>
      <c r="J95" s="5">
        <f t="shared" si="56"/>
        <v>1</v>
      </c>
      <c r="K95" s="7">
        <f t="shared" si="46"/>
        <v>99.992609628006846</v>
      </c>
      <c r="L95" s="2">
        <f t="shared" si="57"/>
        <v>39.99704385120274</v>
      </c>
      <c r="M95" s="7">
        <f t="shared" si="47"/>
        <v>49.996304814003423</v>
      </c>
      <c r="N95" s="7">
        <f t="shared" si="48"/>
        <v>10</v>
      </c>
      <c r="O95" s="7">
        <f t="shared" si="49"/>
        <v>99.993348665206156</v>
      </c>
      <c r="P95" s="7">
        <f t="shared" si="50"/>
        <v>7.3903719930967782E-4</v>
      </c>
      <c r="Q95" s="5">
        <f t="shared" si="51"/>
        <v>7.3909182094461663E-6</v>
      </c>
      <c r="R95" s="5">
        <f t="shared" si="52"/>
        <v>1.0000073909182094</v>
      </c>
      <c r="S95" s="7">
        <f t="shared" si="53"/>
        <v>124.99334866520616</v>
      </c>
      <c r="T95" s="2">
        <f t="shared" si="54"/>
        <v>1.0000053213509876</v>
      </c>
      <c r="U95" s="2">
        <f t="shared" si="58"/>
        <v>0</v>
      </c>
    </row>
    <row r="96" spans="1:21" ht="15" customHeight="1" x14ac:dyDescent="0.15">
      <c r="A96" s="2">
        <f t="shared" si="38"/>
        <v>81</v>
      </c>
      <c r="B96" s="7">
        <f t="shared" si="39"/>
        <v>25</v>
      </c>
      <c r="C96" s="7">
        <f t="shared" si="55"/>
        <v>12.5</v>
      </c>
      <c r="D96" s="7">
        <f t="shared" si="40"/>
        <v>5</v>
      </c>
      <c r="E96" s="7">
        <f t="shared" si="41"/>
        <v>2.5</v>
      </c>
      <c r="F96" s="7">
        <f t="shared" si="42"/>
        <v>10</v>
      </c>
      <c r="G96" s="7">
        <f t="shared" si="43"/>
        <v>25</v>
      </c>
      <c r="H96" s="7">
        <f t="shared" si="44"/>
        <v>0</v>
      </c>
      <c r="I96" s="5">
        <f t="shared" si="45"/>
        <v>0</v>
      </c>
      <c r="J96" s="5">
        <f t="shared" si="56"/>
        <v>1</v>
      </c>
      <c r="K96" s="7">
        <f t="shared" si="46"/>
        <v>99.993348665206156</v>
      </c>
      <c r="L96" s="2">
        <f t="shared" si="57"/>
        <v>39.997339466082465</v>
      </c>
      <c r="M96" s="7">
        <f t="shared" si="47"/>
        <v>49.996674332603078</v>
      </c>
      <c r="N96" s="7">
        <f t="shared" si="48"/>
        <v>10</v>
      </c>
      <c r="O96" s="7">
        <f t="shared" si="49"/>
        <v>99.994013798685529</v>
      </c>
      <c r="P96" s="7">
        <f t="shared" si="50"/>
        <v>6.6513347937302569E-4</v>
      </c>
      <c r="Q96" s="5">
        <f t="shared" si="51"/>
        <v>6.651777225703279E-6</v>
      </c>
      <c r="R96" s="5">
        <f t="shared" si="52"/>
        <v>1.0000066517772257</v>
      </c>
      <c r="S96" s="7">
        <f t="shared" si="53"/>
        <v>124.99401379868553</v>
      </c>
      <c r="T96" s="2">
        <f t="shared" si="54"/>
        <v>1.000004789190404</v>
      </c>
      <c r="U96" s="2">
        <f t="shared" si="58"/>
        <v>0</v>
      </c>
    </row>
    <row r="97" spans="1:21" ht="15" customHeight="1" x14ac:dyDescent="0.15">
      <c r="A97" s="2">
        <f t="shared" si="38"/>
        <v>82</v>
      </c>
      <c r="B97" s="7">
        <f t="shared" si="39"/>
        <v>25</v>
      </c>
      <c r="C97" s="7">
        <f t="shared" si="55"/>
        <v>12.5</v>
      </c>
      <c r="D97" s="7">
        <f t="shared" si="40"/>
        <v>5</v>
      </c>
      <c r="E97" s="7">
        <f t="shared" si="41"/>
        <v>2.5</v>
      </c>
      <c r="F97" s="7">
        <f t="shared" si="42"/>
        <v>10</v>
      </c>
      <c r="G97" s="7">
        <f t="shared" si="43"/>
        <v>25</v>
      </c>
      <c r="H97" s="7">
        <f t="shared" si="44"/>
        <v>0</v>
      </c>
      <c r="I97" s="5">
        <f t="shared" si="45"/>
        <v>0</v>
      </c>
      <c r="J97" s="5">
        <f t="shared" si="56"/>
        <v>1</v>
      </c>
      <c r="K97" s="7">
        <f t="shared" si="46"/>
        <v>99.994013798685529</v>
      </c>
      <c r="L97" s="2">
        <f t="shared" si="57"/>
        <v>39.997605519474213</v>
      </c>
      <c r="M97" s="7">
        <f t="shared" si="47"/>
        <v>49.997006899342765</v>
      </c>
      <c r="N97" s="7">
        <f t="shared" si="48"/>
        <v>10</v>
      </c>
      <c r="O97" s="7">
        <f t="shared" si="49"/>
        <v>99.99461241881697</v>
      </c>
      <c r="P97" s="7">
        <f t="shared" si="50"/>
        <v>5.9862013144140747E-4</v>
      </c>
      <c r="Q97" s="5">
        <f t="shared" si="51"/>
        <v>5.9865596819284457E-6</v>
      </c>
      <c r="R97" s="5">
        <f t="shared" si="52"/>
        <v>1.000005986559682</v>
      </c>
      <c r="S97" s="7">
        <f t="shared" si="53"/>
        <v>124.99461241881697</v>
      </c>
      <c r="T97" s="2">
        <f t="shared" si="54"/>
        <v>1.0000043102507208</v>
      </c>
      <c r="U97" s="2">
        <f t="shared" si="58"/>
        <v>0</v>
      </c>
    </row>
    <row r="98" spans="1:21" ht="15" customHeight="1" x14ac:dyDescent="0.15">
      <c r="A98" s="2">
        <f t="shared" si="38"/>
        <v>83</v>
      </c>
      <c r="B98" s="7">
        <f t="shared" si="39"/>
        <v>25</v>
      </c>
      <c r="C98" s="7">
        <f t="shared" si="55"/>
        <v>12.5</v>
      </c>
      <c r="D98" s="7">
        <f t="shared" si="40"/>
        <v>5</v>
      </c>
      <c r="E98" s="7">
        <f t="shared" si="41"/>
        <v>2.5</v>
      </c>
      <c r="F98" s="7">
        <f t="shared" si="42"/>
        <v>10</v>
      </c>
      <c r="G98" s="7">
        <f t="shared" si="43"/>
        <v>25</v>
      </c>
      <c r="H98" s="7">
        <f t="shared" si="44"/>
        <v>0</v>
      </c>
      <c r="I98" s="5">
        <f t="shared" si="45"/>
        <v>0</v>
      </c>
      <c r="J98" s="5">
        <f t="shared" si="56"/>
        <v>1</v>
      </c>
      <c r="K98" s="7">
        <f t="shared" si="46"/>
        <v>99.99461241881697</v>
      </c>
      <c r="L98" s="2">
        <f t="shared" si="57"/>
        <v>39.997844967526788</v>
      </c>
      <c r="M98" s="7">
        <f t="shared" si="47"/>
        <v>49.997306209408485</v>
      </c>
      <c r="N98" s="7">
        <f t="shared" si="48"/>
        <v>10</v>
      </c>
      <c r="O98" s="7">
        <f t="shared" si="49"/>
        <v>99.995151176935252</v>
      </c>
      <c r="P98" s="7">
        <f t="shared" si="50"/>
        <v>5.3875811828163478E-4</v>
      </c>
      <c r="Q98" s="5">
        <f t="shared" si="51"/>
        <v>5.3878714587652258E-6</v>
      </c>
      <c r="R98" s="5">
        <f t="shared" si="52"/>
        <v>1.0000053878714588</v>
      </c>
      <c r="S98" s="7">
        <f t="shared" si="53"/>
        <v>124.99515117693525</v>
      </c>
      <c r="T98" s="2">
        <f t="shared" si="54"/>
        <v>1.0000038792089285</v>
      </c>
      <c r="U98" s="2">
        <f t="shared" si="58"/>
        <v>0</v>
      </c>
    </row>
    <row r="99" spans="1:21" ht="15" customHeight="1" x14ac:dyDescent="0.15">
      <c r="A99" s="2">
        <f t="shared" si="38"/>
        <v>84</v>
      </c>
      <c r="B99" s="7">
        <f t="shared" si="39"/>
        <v>25</v>
      </c>
      <c r="C99" s="7">
        <f t="shared" si="55"/>
        <v>12.5</v>
      </c>
      <c r="D99" s="7">
        <f t="shared" si="40"/>
        <v>5</v>
      </c>
      <c r="E99" s="7">
        <f t="shared" si="41"/>
        <v>2.5</v>
      </c>
      <c r="F99" s="7">
        <f t="shared" si="42"/>
        <v>10</v>
      </c>
      <c r="G99" s="7">
        <f t="shared" si="43"/>
        <v>25</v>
      </c>
      <c r="H99" s="7">
        <f t="shared" si="44"/>
        <v>0</v>
      </c>
      <c r="I99" s="5">
        <f t="shared" si="45"/>
        <v>0</v>
      </c>
      <c r="J99" s="5">
        <f t="shared" si="56"/>
        <v>1</v>
      </c>
      <c r="K99" s="7">
        <f t="shared" si="46"/>
        <v>99.995151176935252</v>
      </c>
      <c r="L99" s="2">
        <f t="shared" si="57"/>
        <v>39.998060470774107</v>
      </c>
      <c r="M99" s="7">
        <f t="shared" si="47"/>
        <v>49.997575588467626</v>
      </c>
      <c r="N99" s="7">
        <f t="shared" si="48"/>
        <v>10</v>
      </c>
      <c r="O99" s="7">
        <f t="shared" si="49"/>
        <v>99.995636059241733</v>
      </c>
      <c r="P99" s="7">
        <f t="shared" si="50"/>
        <v>4.8488230648047193E-4</v>
      </c>
      <c r="Q99" s="5">
        <f t="shared" si="51"/>
        <v>4.8490581870565165E-6</v>
      </c>
      <c r="R99" s="5">
        <f t="shared" si="52"/>
        <v>1.000004849058187</v>
      </c>
      <c r="S99" s="7">
        <f t="shared" si="53"/>
        <v>124.99563605924173</v>
      </c>
      <c r="T99" s="2">
        <f t="shared" si="54"/>
        <v>1.0000034912744922</v>
      </c>
      <c r="U99" s="2">
        <f t="shared" si="58"/>
        <v>0</v>
      </c>
    </row>
    <row r="100" spans="1:21" ht="15" customHeight="1" x14ac:dyDescent="0.15">
      <c r="A100" s="2">
        <f t="shared" si="38"/>
        <v>85</v>
      </c>
      <c r="B100" s="7">
        <f t="shared" si="39"/>
        <v>25</v>
      </c>
      <c r="C100" s="7">
        <f t="shared" si="55"/>
        <v>12.5</v>
      </c>
      <c r="D100" s="7">
        <f t="shared" si="40"/>
        <v>5</v>
      </c>
      <c r="E100" s="7">
        <f t="shared" si="41"/>
        <v>2.5</v>
      </c>
      <c r="F100" s="7">
        <f t="shared" si="42"/>
        <v>10</v>
      </c>
      <c r="G100" s="7">
        <f t="shared" si="43"/>
        <v>25</v>
      </c>
      <c r="H100" s="7">
        <f t="shared" si="44"/>
        <v>0</v>
      </c>
      <c r="I100" s="5">
        <f t="shared" si="45"/>
        <v>0</v>
      </c>
      <c r="J100" s="5">
        <f t="shared" si="56"/>
        <v>1</v>
      </c>
      <c r="K100" s="7">
        <f t="shared" si="46"/>
        <v>99.995636059241733</v>
      </c>
      <c r="L100" s="2">
        <f t="shared" si="57"/>
        <v>39.998254423696693</v>
      </c>
      <c r="M100" s="7">
        <f t="shared" si="47"/>
        <v>49.997818029620866</v>
      </c>
      <c r="N100" s="7">
        <f t="shared" si="48"/>
        <v>10</v>
      </c>
      <c r="O100" s="7">
        <f t="shared" si="49"/>
        <v>99.996072453317538</v>
      </c>
      <c r="P100" s="7">
        <f t="shared" si="50"/>
        <v>4.3639407580542411E-4</v>
      </c>
      <c r="Q100" s="5">
        <f t="shared" si="51"/>
        <v>4.3641312061546904E-6</v>
      </c>
      <c r="R100" s="5">
        <f t="shared" si="52"/>
        <v>1.0000043641312062</v>
      </c>
      <c r="S100" s="7">
        <f t="shared" si="53"/>
        <v>124.99607245331754</v>
      </c>
      <c r="T100" s="2">
        <f t="shared" si="54"/>
        <v>1.0000031421360731</v>
      </c>
      <c r="U100" s="2">
        <f t="shared" si="58"/>
        <v>0</v>
      </c>
    </row>
    <row r="101" spans="1:21" ht="15" customHeight="1" x14ac:dyDescent="0.15">
      <c r="A101" s="2">
        <f t="shared" si="38"/>
        <v>86</v>
      </c>
      <c r="B101" s="7">
        <f t="shared" si="39"/>
        <v>25</v>
      </c>
      <c r="C101" s="7">
        <f t="shared" si="55"/>
        <v>12.5</v>
      </c>
      <c r="D101" s="7">
        <f t="shared" si="40"/>
        <v>5</v>
      </c>
      <c r="E101" s="7">
        <f t="shared" si="41"/>
        <v>2.5</v>
      </c>
      <c r="F101" s="7">
        <f t="shared" si="42"/>
        <v>10</v>
      </c>
      <c r="G101" s="7">
        <f t="shared" si="43"/>
        <v>25</v>
      </c>
      <c r="H101" s="7">
        <f t="shared" si="44"/>
        <v>0</v>
      </c>
      <c r="I101" s="5">
        <f t="shared" si="45"/>
        <v>0</v>
      </c>
      <c r="J101" s="5">
        <f t="shared" si="56"/>
        <v>1</v>
      </c>
      <c r="K101" s="7">
        <f t="shared" si="46"/>
        <v>99.996072453317538</v>
      </c>
      <c r="L101" s="2">
        <f t="shared" si="57"/>
        <v>39.998428981327017</v>
      </c>
      <c r="M101" s="7">
        <f t="shared" si="47"/>
        <v>49.998036226658769</v>
      </c>
      <c r="N101" s="7">
        <f t="shared" si="48"/>
        <v>10</v>
      </c>
      <c r="O101" s="7">
        <f t="shared" si="49"/>
        <v>99.996465207985779</v>
      </c>
      <c r="P101" s="7">
        <f t="shared" si="50"/>
        <v>3.9275466824051364E-4</v>
      </c>
      <c r="Q101" s="5">
        <f t="shared" si="51"/>
        <v>3.9277009446932869E-6</v>
      </c>
      <c r="R101" s="5">
        <f t="shared" si="52"/>
        <v>1.0000039277009447</v>
      </c>
      <c r="S101" s="7">
        <f t="shared" si="53"/>
        <v>124.99646520798578</v>
      </c>
      <c r="T101" s="2">
        <f t="shared" si="54"/>
        <v>1.00000282791358</v>
      </c>
      <c r="U101" s="2">
        <f t="shared" si="58"/>
        <v>0</v>
      </c>
    </row>
    <row r="102" spans="1:21" ht="15" customHeight="1" x14ac:dyDescent="0.15">
      <c r="A102" s="2">
        <f t="shared" si="38"/>
        <v>87</v>
      </c>
      <c r="B102" s="7">
        <f t="shared" si="39"/>
        <v>25</v>
      </c>
      <c r="C102" s="7">
        <f t="shared" si="55"/>
        <v>12.5</v>
      </c>
      <c r="D102" s="7">
        <f t="shared" si="40"/>
        <v>5</v>
      </c>
      <c r="E102" s="7">
        <f t="shared" si="41"/>
        <v>2.5</v>
      </c>
      <c r="F102" s="7">
        <f t="shared" si="42"/>
        <v>10</v>
      </c>
      <c r="G102" s="7">
        <f t="shared" si="43"/>
        <v>25</v>
      </c>
      <c r="H102" s="7">
        <f t="shared" si="44"/>
        <v>0</v>
      </c>
      <c r="I102" s="5">
        <f t="shared" si="45"/>
        <v>0</v>
      </c>
      <c r="J102" s="5">
        <f t="shared" si="56"/>
        <v>1</v>
      </c>
      <c r="K102" s="7">
        <f t="shared" si="46"/>
        <v>99.996465207985779</v>
      </c>
      <c r="L102" s="2">
        <f t="shared" si="57"/>
        <v>39.998586083194311</v>
      </c>
      <c r="M102" s="7">
        <f t="shared" si="47"/>
        <v>49.998232603992889</v>
      </c>
      <c r="N102" s="7">
        <f t="shared" si="48"/>
        <v>10</v>
      </c>
      <c r="O102" s="7">
        <f t="shared" si="49"/>
        <v>99.996818687187201</v>
      </c>
      <c r="P102" s="7">
        <f t="shared" si="50"/>
        <v>3.5347920142214662E-4</v>
      </c>
      <c r="Q102" s="5">
        <f t="shared" si="51"/>
        <v>3.534916966184096E-6</v>
      </c>
      <c r="R102" s="5">
        <f t="shared" si="52"/>
        <v>1.0000035349169663</v>
      </c>
      <c r="S102" s="7">
        <f t="shared" si="53"/>
        <v>124.9968186871872</v>
      </c>
      <c r="T102" s="2">
        <f t="shared" si="54"/>
        <v>1.0000025451150247</v>
      </c>
      <c r="U102" s="2">
        <f t="shared" si="58"/>
        <v>0</v>
      </c>
    </row>
    <row r="103" spans="1:21" ht="15" customHeight="1" x14ac:dyDescent="0.15">
      <c r="A103" s="2">
        <f t="shared" si="38"/>
        <v>88</v>
      </c>
      <c r="B103" s="7">
        <f t="shared" si="39"/>
        <v>25</v>
      </c>
      <c r="C103" s="7">
        <f t="shared" si="55"/>
        <v>12.5</v>
      </c>
      <c r="D103" s="7">
        <f t="shared" si="40"/>
        <v>5</v>
      </c>
      <c r="E103" s="7">
        <f t="shared" si="41"/>
        <v>2.5</v>
      </c>
      <c r="F103" s="7">
        <f t="shared" si="42"/>
        <v>10</v>
      </c>
      <c r="G103" s="7">
        <f t="shared" si="43"/>
        <v>25</v>
      </c>
      <c r="H103" s="7">
        <f t="shared" si="44"/>
        <v>0</v>
      </c>
      <c r="I103" s="5">
        <f t="shared" si="45"/>
        <v>0</v>
      </c>
      <c r="J103" s="5">
        <f t="shared" si="56"/>
        <v>1</v>
      </c>
      <c r="K103" s="7">
        <f t="shared" si="46"/>
        <v>99.996818687187201</v>
      </c>
      <c r="L103" s="2">
        <f t="shared" si="57"/>
        <v>39.998727474874883</v>
      </c>
      <c r="M103" s="7">
        <f t="shared" si="47"/>
        <v>49.9984093435936</v>
      </c>
      <c r="N103" s="7">
        <f t="shared" si="48"/>
        <v>10</v>
      </c>
      <c r="O103" s="7">
        <f t="shared" si="49"/>
        <v>99.997136818468476</v>
      </c>
      <c r="P103" s="7">
        <f t="shared" si="50"/>
        <v>3.181312812756687E-4</v>
      </c>
      <c r="Q103" s="5">
        <f t="shared" si="51"/>
        <v>3.1814140234886443E-6</v>
      </c>
      <c r="R103" s="5">
        <f t="shared" si="52"/>
        <v>1.0000031814140236</v>
      </c>
      <c r="S103" s="7">
        <f t="shared" si="53"/>
        <v>124.99713681846848</v>
      </c>
      <c r="T103" s="2">
        <f t="shared" si="54"/>
        <v>1.0000022905976924</v>
      </c>
      <c r="U103" s="2">
        <f t="shared" si="58"/>
        <v>0</v>
      </c>
    </row>
    <row r="104" spans="1:21" ht="15" customHeight="1" x14ac:dyDescent="0.15">
      <c r="A104" s="2">
        <f t="shared" si="38"/>
        <v>89</v>
      </c>
      <c r="B104" s="7">
        <f t="shared" si="39"/>
        <v>25</v>
      </c>
      <c r="C104" s="7">
        <f t="shared" si="55"/>
        <v>12.5</v>
      </c>
      <c r="D104" s="7">
        <f t="shared" si="40"/>
        <v>5</v>
      </c>
      <c r="E104" s="7">
        <f t="shared" si="41"/>
        <v>2.5</v>
      </c>
      <c r="F104" s="7">
        <f t="shared" si="42"/>
        <v>10</v>
      </c>
      <c r="G104" s="7">
        <f t="shared" si="43"/>
        <v>25</v>
      </c>
      <c r="H104" s="7">
        <f t="shared" si="44"/>
        <v>0</v>
      </c>
      <c r="I104" s="5">
        <f t="shared" si="45"/>
        <v>0</v>
      </c>
      <c r="J104" s="5">
        <f t="shared" si="56"/>
        <v>1</v>
      </c>
      <c r="K104" s="7">
        <f t="shared" si="46"/>
        <v>99.997136818468476</v>
      </c>
      <c r="L104" s="2">
        <f t="shared" si="57"/>
        <v>39.998854727387396</v>
      </c>
      <c r="M104" s="7">
        <f t="shared" si="47"/>
        <v>49.998568409234238</v>
      </c>
      <c r="N104" s="7">
        <f t="shared" si="48"/>
        <v>10</v>
      </c>
      <c r="O104" s="7">
        <f t="shared" si="49"/>
        <v>99.997423136621634</v>
      </c>
      <c r="P104" s="7">
        <f t="shared" si="50"/>
        <v>2.8631815315804943E-4</v>
      </c>
      <c r="Q104" s="5">
        <f t="shared" si="51"/>
        <v>2.8632635120125691E-6</v>
      </c>
      <c r="R104" s="5">
        <f t="shared" si="52"/>
        <v>1.0000028632635121</v>
      </c>
      <c r="S104" s="7">
        <f t="shared" si="53"/>
        <v>124.99742313662163</v>
      </c>
      <c r="T104" s="2">
        <f t="shared" si="54"/>
        <v>1.000002061533201</v>
      </c>
      <c r="U104" s="2">
        <f t="shared" si="58"/>
        <v>0</v>
      </c>
    </row>
    <row r="105" spans="1:21" ht="15" customHeight="1" x14ac:dyDescent="0.15">
      <c r="A105" s="2">
        <f t="shared" si="38"/>
        <v>90</v>
      </c>
      <c r="B105" s="7">
        <f t="shared" si="39"/>
        <v>25</v>
      </c>
      <c r="C105" s="7">
        <f t="shared" si="55"/>
        <v>12.5</v>
      </c>
      <c r="D105" s="7">
        <f t="shared" si="40"/>
        <v>5</v>
      </c>
      <c r="E105" s="7">
        <f t="shared" si="41"/>
        <v>2.5</v>
      </c>
      <c r="F105" s="7">
        <f t="shared" si="42"/>
        <v>10</v>
      </c>
      <c r="G105" s="7">
        <f t="shared" si="43"/>
        <v>25</v>
      </c>
      <c r="H105" s="7">
        <f t="shared" si="44"/>
        <v>0</v>
      </c>
      <c r="I105" s="5">
        <f t="shared" si="45"/>
        <v>0</v>
      </c>
      <c r="J105" s="5">
        <f t="shared" si="56"/>
        <v>1</v>
      </c>
      <c r="K105" s="7">
        <f t="shared" si="46"/>
        <v>99.997423136621634</v>
      </c>
      <c r="L105" s="2">
        <f t="shared" si="57"/>
        <v>39.998969254648657</v>
      </c>
      <c r="M105" s="7">
        <f t="shared" si="47"/>
        <v>49.998711568310817</v>
      </c>
      <c r="N105" s="7">
        <f t="shared" si="48"/>
        <v>10</v>
      </c>
      <c r="O105" s="7">
        <f t="shared" si="49"/>
        <v>99.997680822959467</v>
      </c>
      <c r="P105" s="7">
        <f t="shared" si="50"/>
        <v>2.5768633783229689E-4</v>
      </c>
      <c r="Q105" s="5">
        <f t="shared" si="51"/>
        <v>2.5769297822828147E-6</v>
      </c>
      <c r="R105" s="5">
        <f t="shared" si="52"/>
        <v>1.0000025769297822</v>
      </c>
      <c r="S105" s="7">
        <f t="shared" si="53"/>
        <v>124.99768082295947</v>
      </c>
      <c r="T105" s="2">
        <f t="shared" si="54"/>
        <v>1.0000018553760559</v>
      </c>
      <c r="U105" s="2">
        <f t="shared" si="58"/>
        <v>0</v>
      </c>
    </row>
    <row r="106" spans="1:21" ht="15" customHeight="1" x14ac:dyDescent="0.15">
      <c r="A106" s="2">
        <f t="shared" si="38"/>
        <v>91</v>
      </c>
      <c r="B106" s="7">
        <f t="shared" si="39"/>
        <v>25</v>
      </c>
      <c r="C106" s="7">
        <f t="shared" si="55"/>
        <v>12.5</v>
      </c>
      <c r="D106" s="7">
        <f t="shared" si="40"/>
        <v>5</v>
      </c>
      <c r="E106" s="7">
        <f t="shared" si="41"/>
        <v>2.5</v>
      </c>
      <c r="F106" s="7">
        <f t="shared" si="42"/>
        <v>10</v>
      </c>
      <c r="G106" s="7">
        <f t="shared" si="43"/>
        <v>25</v>
      </c>
      <c r="H106" s="7">
        <f t="shared" si="44"/>
        <v>0</v>
      </c>
      <c r="I106" s="5">
        <f t="shared" si="45"/>
        <v>0</v>
      </c>
      <c r="J106" s="5">
        <f t="shared" si="56"/>
        <v>1</v>
      </c>
      <c r="K106" s="7">
        <f t="shared" si="46"/>
        <v>99.997680822959467</v>
      </c>
      <c r="L106" s="2">
        <f t="shared" si="57"/>
        <v>39.99907232918379</v>
      </c>
      <c r="M106" s="7">
        <f t="shared" si="47"/>
        <v>49.998840411479733</v>
      </c>
      <c r="N106" s="7">
        <f t="shared" si="48"/>
        <v>10</v>
      </c>
      <c r="O106" s="7">
        <f t="shared" si="49"/>
        <v>99.997912740663509</v>
      </c>
      <c r="P106" s="7">
        <f t="shared" si="50"/>
        <v>2.3191770404196177E-4</v>
      </c>
      <c r="Q106" s="5">
        <f t="shared" si="51"/>
        <v>2.3192308274884859E-6</v>
      </c>
      <c r="R106" s="5">
        <f t="shared" si="52"/>
        <v>1.0000023192308274</v>
      </c>
      <c r="S106" s="7">
        <f t="shared" si="53"/>
        <v>124.99791274066351</v>
      </c>
      <c r="T106" s="2">
        <f t="shared" si="54"/>
        <v>1.0000016698353522</v>
      </c>
      <c r="U106" s="2">
        <f t="shared" si="58"/>
        <v>0</v>
      </c>
    </row>
    <row r="107" spans="1:21" ht="15" customHeight="1" x14ac:dyDescent="0.15">
      <c r="A107" s="2">
        <f t="shared" si="38"/>
        <v>92</v>
      </c>
      <c r="B107" s="7">
        <f t="shared" si="39"/>
        <v>25</v>
      </c>
      <c r="C107" s="7">
        <f t="shared" si="55"/>
        <v>12.5</v>
      </c>
      <c r="D107" s="7">
        <f t="shared" si="40"/>
        <v>5</v>
      </c>
      <c r="E107" s="7">
        <f t="shared" si="41"/>
        <v>2.5</v>
      </c>
      <c r="F107" s="7">
        <f t="shared" si="42"/>
        <v>10</v>
      </c>
      <c r="G107" s="7">
        <f t="shared" si="43"/>
        <v>25</v>
      </c>
      <c r="H107" s="7">
        <f t="shared" si="44"/>
        <v>0</v>
      </c>
      <c r="I107" s="5">
        <f t="shared" si="45"/>
        <v>0</v>
      </c>
      <c r="J107" s="5">
        <f t="shared" si="56"/>
        <v>1</v>
      </c>
      <c r="K107" s="7">
        <f t="shared" si="46"/>
        <v>99.997912740663509</v>
      </c>
      <c r="L107" s="2">
        <f t="shared" si="57"/>
        <v>39.999165096265408</v>
      </c>
      <c r="M107" s="7">
        <f t="shared" si="47"/>
        <v>49.998956370331754</v>
      </c>
      <c r="N107" s="7">
        <f t="shared" si="48"/>
        <v>10</v>
      </c>
      <c r="O107" s="7">
        <f t="shared" si="49"/>
        <v>99.998121466597169</v>
      </c>
      <c r="P107" s="7">
        <f t="shared" si="50"/>
        <v>2.0872593366050296E-4</v>
      </c>
      <c r="Q107" s="5">
        <f t="shared" si="51"/>
        <v>2.0873029040297748E-6</v>
      </c>
      <c r="R107" s="5">
        <f t="shared" si="52"/>
        <v>1.0000020873029041</v>
      </c>
      <c r="S107" s="7">
        <f t="shared" si="53"/>
        <v>124.99812146659717</v>
      </c>
      <c r="T107" s="2">
        <f t="shared" si="54"/>
        <v>1.0000015028493074</v>
      </c>
      <c r="U107" s="2">
        <f t="shared" si="58"/>
        <v>0</v>
      </c>
    </row>
    <row r="108" spans="1:21" ht="15" customHeight="1" x14ac:dyDescent="0.15">
      <c r="A108" s="2">
        <f t="shared" si="38"/>
        <v>93</v>
      </c>
      <c r="B108" s="7">
        <f t="shared" si="39"/>
        <v>25</v>
      </c>
      <c r="C108" s="7">
        <f t="shared" si="55"/>
        <v>12.5</v>
      </c>
      <c r="D108" s="7">
        <f t="shared" si="40"/>
        <v>5</v>
      </c>
      <c r="E108" s="7">
        <f t="shared" si="41"/>
        <v>2.5</v>
      </c>
      <c r="F108" s="7">
        <f t="shared" si="42"/>
        <v>10</v>
      </c>
      <c r="G108" s="7">
        <f t="shared" si="43"/>
        <v>25</v>
      </c>
      <c r="H108" s="7">
        <f t="shared" si="44"/>
        <v>0</v>
      </c>
      <c r="I108" s="5">
        <f t="shared" si="45"/>
        <v>0</v>
      </c>
      <c r="J108" s="5">
        <f t="shared" si="56"/>
        <v>1</v>
      </c>
      <c r="K108" s="7">
        <f t="shared" si="46"/>
        <v>99.998121466597169</v>
      </c>
      <c r="L108" s="2">
        <f t="shared" si="57"/>
        <v>39.999248586638871</v>
      </c>
      <c r="M108" s="7">
        <f t="shared" si="47"/>
        <v>49.999060733298585</v>
      </c>
      <c r="N108" s="7">
        <f t="shared" si="48"/>
        <v>10</v>
      </c>
      <c r="O108" s="7">
        <f t="shared" si="49"/>
        <v>99.998309319937448</v>
      </c>
      <c r="P108" s="7">
        <f t="shared" si="50"/>
        <v>1.8785334027882072E-4</v>
      </c>
      <c r="Q108" s="5">
        <f t="shared" si="51"/>
        <v>1.8785686923285878E-6</v>
      </c>
      <c r="R108" s="5">
        <f t="shared" si="52"/>
        <v>1.0000018785686924</v>
      </c>
      <c r="S108" s="7">
        <f t="shared" si="53"/>
        <v>124.99830931993745</v>
      </c>
      <c r="T108" s="2">
        <f t="shared" si="54"/>
        <v>1.0000013525623439</v>
      </c>
      <c r="U108" s="2">
        <f t="shared" si="58"/>
        <v>0</v>
      </c>
    </row>
    <row r="109" spans="1:21" ht="15" customHeight="1" x14ac:dyDescent="0.15">
      <c r="A109" s="2">
        <f t="shared" si="38"/>
        <v>94</v>
      </c>
      <c r="B109" s="7">
        <f t="shared" si="39"/>
        <v>25</v>
      </c>
      <c r="C109" s="7">
        <f t="shared" si="55"/>
        <v>12.5</v>
      </c>
      <c r="D109" s="7">
        <f t="shared" si="40"/>
        <v>5</v>
      </c>
      <c r="E109" s="7">
        <f t="shared" si="41"/>
        <v>2.5</v>
      </c>
      <c r="F109" s="7">
        <f t="shared" si="42"/>
        <v>10</v>
      </c>
      <c r="G109" s="7">
        <f t="shared" si="43"/>
        <v>25</v>
      </c>
      <c r="H109" s="7">
        <f t="shared" si="44"/>
        <v>0</v>
      </c>
      <c r="I109" s="5">
        <f t="shared" si="45"/>
        <v>0</v>
      </c>
      <c r="J109" s="5">
        <f t="shared" si="56"/>
        <v>1</v>
      </c>
      <c r="K109" s="7">
        <f t="shared" si="46"/>
        <v>99.998309319937448</v>
      </c>
      <c r="L109" s="2">
        <f t="shared" si="57"/>
        <v>39.999323727974982</v>
      </c>
      <c r="M109" s="7">
        <f t="shared" si="47"/>
        <v>49.999154659968724</v>
      </c>
      <c r="N109" s="7">
        <f t="shared" si="48"/>
        <v>10</v>
      </c>
      <c r="O109" s="7">
        <f t="shared" si="49"/>
        <v>99.998478387943692</v>
      </c>
      <c r="P109" s="7">
        <f t="shared" si="50"/>
        <v>1.6906800624383322E-4</v>
      </c>
      <c r="Q109" s="5">
        <f t="shared" si="51"/>
        <v>1.6907086469123415E-6</v>
      </c>
      <c r="R109" s="5">
        <f t="shared" si="52"/>
        <v>1.0000016907086469</v>
      </c>
      <c r="S109" s="7">
        <f t="shared" si="53"/>
        <v>124.99847838794369</v>
      </c>
      <c r="T109" s="2">
        <f t="shared" si="54"/>
        <v>1.000001217304463</v>
      </c>
      <c r="U109" s="2">
        <f t="shared" si="58"/>
        <v>0</v>
      </c>
    </row>
    <row r="110" spans="1:21" ht="15" customHeight="1" x14ac:dyDescent="0.15">
      <c r="A110" s="2">
        <f t="shared" si="38"/>
        <v>95</v>
      </c>
      <c r="B110" s="7">
        <f t="shared" si="39"/>
        <v>25</v>
      </c>
      <c r="C110" s="7">
        <f t="shared" si="55"/>
        <v>12.5</v>
      </c>
      <c r="D110" s="7">
        <f t="shared" si="40"/>
        <v>5</v>
      </c>
      <c r="E110" s="7">
        <f t="shared" si="41"/>
        <v>2.5</v>
      </c>
      <c r="F110" s="7">
        <f t="shared" si="42"/>
        <v>10</v>
      </c>
      <c r="G110" s="7">
        <f t="shared" si="43"/>
        <v>25</v>
      </c>
      <c r="H110" s="7">
        <f t="shared" si="44"/>
        <v>0</v>
      </c>
      <c r="I110" s="5">
        <f t="shared" si="45"/>
        <v>0</v>
      </c>
      <c r="J110" s="5">
        <f t="shared" si="56"/>
        <v>1</v>
      </c>
      <c r="K110" s="7">
        <f t="shared" si="46"/>
        <v>99.998478387943692</v>
      </c>
      <c r="L110" s="2">
        <f t="shared" si="57"/>
        <v>39.99939135517748</v>
      </c>
      <c r="M110" s="7">
        <f t="shared" si="47"/>
        <v>49.999239193971846</v>
      </c>
      <c r="N110" s="7">
        <f t="shared" si="48"/>
        <v>10</v>
      </c>
      <c r="O110" s="7">
        <f t="shared" si="49"/>
        <v>99.998630549149311</v>
      </c>
      <c r="P110" s="7">
        <f t="shared" si="50"/>
        <v>1.521612056194499E-4</v>
      </c>
      <c r="Q110" s="5">
        <f t="shared" si="51"/>
        <v>1.521635209579301E-6</v>
      </c>
      <c r="R110" s="5">
        <f t="shared" si="52"/>
        <v>1.0000015216352096</v>
      </c>
      <c r="S110" s="7">
        <f t="shared" si="53"/>
        <v>124.99863054914931</v>
      </c>
      <c r="T110" s="2">
        <f t="shared" si="54"/>
        <v>1.0000010955726832</v>
      </c>
      <c r="U110" s="2">
        <f t="shared" si="58"/>
        <v>0</v>
      </c>
    </row>
    <row r="111" spans="1:21" ht="15" customHeight="1" x14ac:dyDescent="0.15">
      <c r="A111" s="2">
        <f t="shared" si="38"/>
        <v>96</v>
      </c>
      <c r="B111" s="7">
        <f t="shared" si="39"/>
        <v>25</v>
      </c>
      <c r="C111" s="7">
        <f t="shared" si="55"/>
        <v>12.5</v>
      </c>
      <c r="D111" s="7">
        <f t="shared" si="40"/>
        <v>5</v>
      </c>
      <c r="E111" s="7">
        <f t="shared" si="41"/>
        <v>2.5</v>
      </c>
      <c r="F111" s="7">
        <f t="shared" si="42"/>
        <v>10</v>
      </c>
      <c r="G111" s="7">
        <f t="shared" si="43"/>
        <v>25</v>
      </c>
      <c r="H111" s="7">
        <f t="shared" si="44"/>
        <v>0</v>
      </c>
      <c r="I111" s="5">
        <f t="shared" si="45"/>
        <v>0</v>
      </c>
      <c r="J111" s="5">
        <f t="shared" si="56"/>
        <v>1</v>
      </c>
      <c r="K111" s="7">
        <f t="shared" si="46"/>
        <v>99.998630549149311</v>
      </c>
      <c r="L111" s="2">
        <f t="shared" si="57"/>
        <v>39.99945221965973</v>
      </c>
      <c r="M111" s="7">
        <f t="shared" si="47"/>
        <v>49.999315274574656</v>
      </c>
      <c r="N111" s="7">
        <f t="shared" si="48"/>
        <v>10</v>
      </c>
      <c r="O111" s="7">
        <f t="shared" si="49"/>
        <v>99.998767494234386</v>
      </c>
      <c r="P111" s="7">
        <f t="shared" si="50"/>
        <v>1.3694508507455794E-4</v>
      </c>
      <c r="Q111" s="5">
        <f t="shared" si="51"/>
        <v>1.3694696049587344E-6</v>
      </c>
      <c r="R111" s="5">
        <f t="shared" si="52"/>
        <v>1.0000013694696051</v>
      </c>
      <c r="S111" s="7">
        <f t="shared" si="53"/>
        <v>124.99876749423439</v>
      </c>
      <c r="T111" s="2">
        <f t="shared" si="54"/>
        <v>1.0000009860143348</v>
      </c>
      <c r="U111" s="2">
        <f t="shared" si="58"/>
        <v>0</v>
      </c>
    </row>
    <row r="112" spans="1:21" ht="15" customHeight="1" x14ac:dyDescent="0.15">
      <c r="A112" s="2">
        <f t="shared" si="38"/>
        <v>97</v>
      </c>
      <c r="B112" s="7">
        <f t="shared" si="39"/>
        <v>25</v>
      </c>
      <c r="C112" s="7">
        <f t="shared" si="55"/>
        <v>12.5</v>
      </c>
      <c r="D112" s="7">
        <f t="shared" si="40"/>
        <v>5</v>
      </c>
      <c r="E112" s="7">
        <f t="shared" si="41"/>
        <v>2.5</v>
      </c>
      <c r="F112" s="7">
        <f t="shared" si="42"/>
        <v>10</v>
      </c>
      <c r="G112" s="7">
        <f t="shared" si="43"/>
        <v>25</v>
      </c>
      <c r="H112" s="7">
        <f t="shared" si="44"/>
        <v>0</v>
      </c>
      <c r="I112" s="5">
        <f t="shared" si="45"/>
        <v>0</v>
      </c>
      <c r="J112" s="5">
        <f t="shared" si="56"/>
        <v>1</v>
      </c>
      <c r="K112" s="7">
        <f t="shared" si="46"/>
        <v>99.998767494234386</v>
      </c>
      <c r="L112" s="2">
        <f t="shared" si="57"/>
        <v>39.999506997693757</v>
      </c>
      <c r="M112" s="7">
        <f t="shared" si="47"/>
        <v>49.999383747117193</v>
      </c>
      <c r="N112" s="7">
        <f t="shared" si="48"/>
        <v>10</v>
      </c>
      <c r="O112" s="7">
        <f t="shared" si="49"/>
        <v>99.998890744810964</v>
      </c>
      <c r="P112" s="7">
        <f t="shared" si="50"/>
        <v>1.2325057657847083E-4</v>
      </c>
      <c r="Q112" s="5">
        <f t="shared" si="51"/>
        <v>1.2325209566765617E-6</v>
      </c>
      <c r="R112" s="5">
        <f t="shared" si="52"/>
        <v>1.0000012325209566</v>
      </c>
      <c r="S112" s="7">
        <f t="shared" si="53"/>
        <v>124.99889074481096</v>
      </c>
      <c r="T112" s="2">
        <f t="shared" si="54"/>
        <v>1.0000008874120261</v>
      </c>
      <c r="U112" s="2">
        <f t="shared" si="58"/>
        <v>0</v>
      </c>
    </row>
    <row r="113" spans="1:21" ht="15" customHeight="1" x14ac:dyDescent="0.15">
      <c r="A113" s="2">
        <f t="shared" si="38"/>
        <v>98</v>
      </c>
      <c r="B113" s="7">
        <f t="shared" si="39"/>
        <v>25</v>
      </c>
      <c r="C113" s="7">
        <f t="shared" si="55"/>
        <v>12.5</v>
      </c>
      <c r="D113" s="7">
        <f t="shared" si="40"/>
        <v>5</v>
      </c>
      <c r="E113" s="7">
        <f t="shared" si="41"/>
        <v>2.5</v>
      </c>
      <c r="F113" s="7">
        <f t="shared" si="42"/>
        <v>10</v>
      </c>
      <c r="G113" s="7">
        <f t="shared" si="43"/>
        <v>25</v>
      </c>
      <c r="H113" s="7">
        <f t="shared" si="44"/>
        <v>0</v>
      </c>
      <c r="I113" s="5">
        <f t="shared" si="45"/>
        <v>0</v>
      </c>
      <c r="J113" s="5">
        <f t="shared" si="56"/>
        <v>1</v>
      </c>
      <c r="K113" s="7">
        <f t="shared" si="46"/>
        <v>99.998890744810964</v>
      </c>
      <c r="L113" s="2">
        <f t="shared" si="57"/>
        <v>39.999556297924386</v>
      </c>
      <c r="M113" s="7">
        <f t="shared" si="47"/>
        <v>49.999445372405482</v>
      </c>
      <c r="N113" s="7">
        <f t="shared" si="48"/>
        <v>10</v>
      </c>
      <c r="O113" s="7">
        <f t="shared" si="49"/>
        <v>99.999001670329847</v>
      </c>
      <c r="P113" s="7">
        <f t="shared" si="50"/>
        <v>1.1092551888225444E-4</v>
      </c>
      <c r="Q113" s="5">
        <f t="shared" si="51"/>
        <v>1.1092674934297755E-6</v>
      </c>
      <c r="R113" s="5">
        <f t="shared" si="52"/>
        <v>1.0000011092674934</v>
      </c>
      <c r="S113" s="7">
        <f t="shared" si="53"/>
        <v>124.99900167032985</v>
      </c>
      <c r="T113" s="2">
        <f t="shared" si="54"/>
        <v>1.0000007986701147</v>
      </c>
      <c r="U113" s="2">
        <f t="shared" si="58"/>
        <v>0</v>
      </c>
    </row>
    <row r="114" spans="1:21" ht="15" customHeight="1" x14ac:dyDescent="0.15">
      <c r="A114" s="2">
        <f t="shared" si="38"/>
        <v>99</v>
      </c>
      <c r="B114" s="7">
        <f t="shared" si="39"/>
        <v>25</v>
      </c>
      <c r="C114" s="7">
        <f t="shared" si="55"/>
        <v>12.5</v>
      </c>
      <c r="D114" s="7">
        <f t="shared" si="40"/>
        <v>5</v>
      </c>
      <c r="E114" s="7">
        <f t="shared" si="41"/>
        <v>2.5</v>
      </c>
      <c r="F114" s="7">
        <f t="shared" si="42"/>
        <v>10</v>
      </c>
      <c r="G114" s="7">
        <f t="shared" si="43"/>
        <v>25</v>
      </c>
      <c r="H114" s="7">
        <f t="shared" si="44"/>
        <v>0</v>
      </c>
      <c r="I114" s="5">
        <f t="shared" si="45"/>
        <v>0</v>
      </c>
      <c r="J114" s="5">
        <f t="shared" si="56"/>
        <v>1</v>
      </c>
      <c r="K114" s="7">
        <f t="shared" si="46"/>
        <v>99.999001670329847</v>
      </c>
      <c r="L114" s="2">
        <f t="shared" si="57"/>
        <v>39.99960066813194</v>
      </c>
      <c r="M114" s="7">
        <f t="shared" si="47"/>
        <v>49.999500835164923</v>
      </c>
      <c r="N114" s="7">
        <f t="shared" si="48"/>
        <v>10</v>
      </c>
      <c r="O114" s="7">
        <f t="shared" si="49"/>
        <v>99.999101503296856</v>
      </c>
      <c r="P114" s="7">
        <f t="shared" si="50"/>
        <v>9.9832967009660933E-5</v>
      </c>
      <c r="Q114" s="5">
        <f t="shared" si="51"/>
        <v>9.9833963681741266E-7</v>
      </c>
      <c r="R114" s="5">
        <f t="shared" si="52"/>
        <v>1.0000009983396367</v>
      </c>
      <c r="S114" s="7">
        <f t="shared" si="53"/>
        <v>124.99910150329686</v>
      </c>
      <c r="T114" s="2">
        <f t="shared" si="54"/>
        <v>1.0000007188025291</v>
      </c>
      <c r="U114" s="2">
        <f t="shared" si="58"/>
        <v>0</v>
      </c>
    </row>
    <row r="115" spans="1:21" ht="15" customHeight="1" x14ac:dyDescent="0.15">
      <c r="A115" s="2">
        <f t="shared" si="38"/>
        <v>100</v>
      </c>
      <c r="B115" s="7">
        <f t="shared" si="39"/>
        <v>25</v>
      </c>
      <c r="C115" s="7">
        <f t="shared" si="55"/>
        <v>12.5</v>
      </c>
      <c r="D115" s="7">
        <f t="shared" si="40"/>
        <v>5</v>
      </c>
      <c r="E115" s="7">
        <f t="shared" si="41"/>
        <v>2.5</v>
      </c>
      <c r="F115" s="7">
        <f t="shared" si="42"/>
        <v>10</v>
      </c>
      <c r="G115" s="7">
        <f t="shared" si="43"/>
        <v>25</v>
      </c>
      <c r="H115" s="7">
        <f t="shared" si="44"/>
        <v>0</v>
      </c>
      <c r="I115" s="5">
        <f t="shared" si="45"/>
        <v>0</v>
      </c>
      <c r="J115" s="5">
        <f t="shared" si="56"/>
        <v>1</v>
      </c>
      <c r="K115" s="7">
        <f t="shared" si="46"/>
        <v>99.999101503296856</v>
      </c>
      <c r="L115" s="2">
        <f t="shared" si="57"/>
        <v>39.999640601318745</v>
      </c>
      <c r="M115" s="7">
        <f t="shared" si="47"/>
        <v>49.999550751648428</v>
      </c>
      <c r="N115" s="7">
        <f t="shared" si="48"/>
        <v>10</v>
      </c>
      <c r="O115" s="7">
        <f t="shared" si="49"/>
        <v>99.999191352967159</v>
      </c>
      <c r="P115" s="7">
        <f t="shared" si="50"/>
        <v>8.9849670303010498E-5</v>
      </c>
      <c r="Q115" s="5">
        <f t="shared" si="51"/>
        <v>8.9850477606589548E-7</v>
      </c>
      <c r="R115" s="5">
        <f t="shared" si="52"/>
        <v>0</v>
      </c>
      <c r="S115" s="7">
        <f t="shared" si="53"/>
        <v>124.99919135296716</v>
      </c>
      <c r="T115" s="2">
        <f t="shared" si="54"/>
        <v>0</v>
      </c>
      <c r="U115" s="2">
        <f t="shared" si="58"/>
        <v>0</v>
      </c>
    </row>
    <row r="116" spans="1:21" ht="15" customHeight="1" x14ac:dyDescent="0.15">
      <c r="B116" s="7"/>
      <c r="C116" s="7"/>
      <c r="D116" s="7"/>
      <c r="E116" s="7"/>
      <c r="F116" s="7"/>
      <c r="G116" s="7"/>
      <c r="H116" s="7"/>
      <c r="I116" s="5"/>
      <c r="J116" s="5"/>
      <c r="K116" s="7"/>
      <c r="M116" s="7"/>
      <c r="N116" s="7"/>
      <c r="O116" s="7"/>
      <c r="P116" s="7"/>
      <c r="Q116" s="5"/>
      <c r="R116" s="5"/>
      <c r="S116" s="7"/>
    </row>
    <row r="117" spans="1:21" ht="15" customHeight="1" x14ac:dyDescent="0.15">
      <c r="B117" s="7"/>
      <c r="C117" s="7"/>
      <c r="D117" s="7"/>
      <c r="E117" s="7"/>
      <c r="F117" s="7"/>
      <c r="G117" s="7"/>
      <c r="H117" s="7"/>
      <c r="I117" s="5"/>
      <c r="J117" s="5"/>
      <c r="K117" s="7"/>
      <c r="M117" s="7"/>
      <c r="N117" s="7"/>
      <c r="O117" s="7"/>
      <c r="P117" s="7"/>
      <c r="Q117" s="5"/>
      <c r="R117" s="5"/>
      <c r="S117" s="7"/>
    </row>
    <row r="118" spans="1:21" ht="15" customHeight="1" x14ac:dyDescent="0.15">
      <c r="B118" s="7"/>
      <c r="C118" s="7"/>
      <c r="D118" s="7"/>
      <c r="E118" s="7"/>
      <c r="F118" s="7"/>
      <c r="G118" s="7"/>
      <c r="H118" s="7"/>
      <c r="I118" s="5"/>
      <c r="J118" s="5"/>
      <c r="K118" s="7"/>
      <c r="M118" s="7"/>
      <c r="N118" s="7"/>
      <c r="O118" s="7"/>
      <c r="P118" s="7"/>
      <c r="Q118" s="5"/>
      <c r="R118" s="5"/>
      <c r="S118" s="7"/>
    </row>
  </sheetData>
  <mergeCells count="4">
    <mergeCell ref="K12:P12"/>
    <mergeCell ref="S12:T12"/>
    <mergeCell ref="B3:F3"/>
    <mergeCell ref="B12:J12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Source-Sink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1999-10-12T08:35:02Z</cp:lastPrinted>
  <dcterms:created xsi:type="dcterms:W3CDTF">1999-10-01T18:47:49Z</dcterms:created>
  <dcterms:modified xsi:type="dcterms:W3CDTF">2020-06-01T16:47:15Z</dcterms:modified>
</cp:coreProperties>
</file>