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326EB898-6578-6544-BE8B-31F283C62240}" xr6:coauthVersionLast="45" xr6:coauthVersionMax="45" xr10:uidLastSave="{00000000-0000-0000-0000-000000000000}"/>
  <bookViews>
    <workbookView xWindow="360" yWindow="460" windowWidth="10000" windowHeight="5380"/>
  </bookViews>
  <sheets>
    <sheet name="Age Structure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C12" i="1"/>
  <c r="F12" i="1" s="1"/>
  <c r="D12" i="1"/>
  <c r="E12" i="1"/>
  <c r="B13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E13" i="1"/>
  <c r="B14" i="1" l="1"/>
  <c r="D13" i="1"/>
  <c r="C13" i="1"/>
  <c r="F13" i="1" s="1"/>
  <c r="G12" i="1" s="1"/>
  <c r="C14" i="1" l="1"/>
  <c r="D14" i="1"/>
  <c r="F14" i="1" s="1"/>
  <c r="G13" i="1" s="1"/>
  <c r="E14" i="1"/>
  <c r="E15" i="1" s="1"/>
  <c r="C15" i="1" l="1"/>
  <c r="B15" i="1"/>
  <c r="D15" i="1"/>
  <c r="E16" i="1" l="1"/>
  <c r="B16" i="1"/>
  <c r="D16" i="1"/>
  <c r="F15" i="1"/>
  <c r="G14" i="1" s="1"/>
  <c r="C16" i="1"/>
  <c r="B17" i="1" l="1"/>
  <c r="F16" i="1"/>
  <c r="G15" i="1" s="1"/>
  <c r="C17" i="1"/>
  <c r="D17" i="1"/>
  <c r="E17" i="1"/>
  <c r="F17" i="1" l="1"/>
  <c r="G16" i="1" s="1"/>
  <c r="C18" i="1"/>
  <c r="D18" i="1"/>
  <c r="B18" i="1"/>
  <c r="E18" i="1"/>
  <c r="D19" i="1" l="1"/>
  <c r="F18" i="1"/>
  <c r="G17" i="1" s="1"/>
  <c r="E19" i="1"/>
  <c r="B19" i="1"/>
  <c r="C19" i="1"/>
  <c r="E20" i="1" l="1"/>
  <c r="B20" i="1"/>
  <c r="F19" i="1"/>
  <c r="G18" i="1" s="1"/>
  <c r="C20" i="1"/>
  <c r="D20" i="1"/>
  <c r="B21" i="1" l="1"/>
  <c r="E21" i="1"/>
  <c r="F20" i="1"/>
  <c r="G19" i="1" s="1"/>
  <c r="C21" i="1"/>
  <c r="D21" i="1"/>
  <c r="F21" i="1" l="1"/>
  <c r="G20" i="1" s="1"/>
  <c r="C22" i="1"/>
  <c r="D22" i="1"/>
  <c r="E22" i="1"/>
  <c r="B22" i="1"/>
  <c r="D23" i="1" l="1"/>
  <c r="C23" i="1"/>
  <c r="E23" i="1"/>
  <c r="F22" i="1"/>
  <c r="G21" i="1" s="1"/>
  <c r="B23" i="1"/>
  <c r="E24" i="1" l="1"/>
  <c r="B24" i="1"/>
  <c r="F23" i="1"/>
  <c r="G22" i="1" s="1"/>
  <c r="C24" i="1"/>
  <c r="D24" i="1"/>
  <c r="B25" i="1" l="1"/>
  <c r="F24" i="1"/>
  <c r="G23" i="1" s="1"/>
  <c r="C25" i="1"/>
  <c r="E25" i="1"/>
  <c r="D25" i="1"/>
  <c r="F25" i="1" l="1"/>
  <c r="G24" i="1" s="1"/>
  <c r="C26" i="1"/>
  <c r="D26" i="1"/>
  <c r="E26" i="1"/>
  <c r="B26" i="1"/>
  <c r="D27" i="1" l="1"/>
  <c r="F26" i="1"/>
  <c r="G25" i="1" s="1"/>
  <c r="E27" i="1"/>
  <c r="C27" i="1"/>
  <c r="B27" i="1"/>
  <c r="E28" i="1" l="1"/>
  <c r="D28" i="1"/>
  <c r="B28" i="1"/>
  <c r="F27" i="1"/>
  <c r="G26" i="1" s="1"/>
  <c r="C28" i="1"/>
  <c r="B29" i="1" l="1"/>
  <c r="F28" i="1"/>
  <c r="G27" i="1" s="1"/>
  <c r="C29" i="1"/>
  <c r="D29" i="1"/>
  <c r="E29" i="1"/>
  <c r="F29" i="1" l="1"/>
  <c r="G28" i="1" s="1"/>
  <c r="C30" i="1"/>
  <c r="B30" i="1"/>
  <c r="D30" i="1"/>
  <c r="E30" i="1"/>
  <c r="D31" i="1" l="1"/>
  <c r="E31" i="1"/>
  <c r="C31" i="1"/>
  <c r="B31" i="1"/>
  <c r="F30" i="1"/>
  <c r="G29" i="1" s="1"/>
  <c r="E32" i="1" l="1"/>
  <c r="B32" i="1"/>
  <c r="F31" i="1"/>
  <c r="G30" i="1" s="1"/>
  <c r="C32" i="1"/>
  <c r="D32" i="1"/>
  <c r="B33" i="1" l="1"/>
  <c r="C33" i="1"/>
  <c r="E33" i="1"/>
  <c r="F32" i="1"/>
  <c r="G31" i="1" s="1"/>
  <c r="D33" i="1"/>
  <c r="F33" i="1" l="1"/>
  <c r="G32" i="1" s="1"/>
  <c r="C34" i="1"/>
  <c r="D34" i="1"/>
  <c r="E34" i="1"/>
  <c r="B34" i="1"/>
  <c r="D35" i="1" l="1"/>
  <c r="E35" i="1"/>
  <c r="C35" i="1"/>
  <c r="F34" i="1"/>
  <c r="G33" i="1" s="1"/>
  <c r="B35" i="1"/>
  <c r="E36" i="1" l="1"/>
  <c r="D36" i="1"/>
  <c r="B36" i="1"/>
  <c r="F35" i="1"/>
  <c r="G34" i="1" s="1"/>
  <c r="C36" i="1"/>
  <c r="B37" i="1" l="1"/>
  <c r="F36" i="1"/>
  <c r="G35" i="1" s="1"/>
  <c r="C37" i="1"/>
  <c r="E37" i="1"/>
  <c r="D37" i="1"/>
  <c r="F37" i="1" l="1"/>
  <c r="G37" i="1" l="1"/>
  <c r="G36" i="1"/>
  <c r="J12" i="1"/>
  <c r="I12" i="1"/>
  <c r="H12" i="1"/>
  <c r="K12" i="1"/>
  <c r="L12" i="1" l="1"/>
</calcChain>
</file>

<file path=xl/sharedStrings.xml><?xml version="1.0" encoding="utf-8"?>
<sst xmlns="http://schemas.openxmlformats.org/spreadsheetml/2006/main" count="8" uniqueCount="8">
  <si>
    <t>Age-structured Matrix Models</t>
  </si>
  <si>
    <t>n</t>
  </si>
  <si>
    <t xml:space="preserve">Age class </t>
  </si>
  <si>
    <t>Total pop</t>
  </si>
  <si>
    <t>Time</t>
  </si>
  <si>
    <r>
      <t>l</t>
    </r>
    <r>
      <rPr>
        <b/>
        <vertAlign val="subscript"/>
        <sz val="12"/>
        <rFont val="Arial"/>
        <family val="2"/>
      </rPr>
      <t>t</t>
    </r>
  </si>
  <si>
    <r>
      <t xml:space="preserve">A  </t>
    </r>
    <r>
      <rPr>
        <sz val="10"/>
        <rFont val="Arial"/>
        <family val="2"/>
      </rPr>
      <t xml:space="preserve">= </t>
    </r>
  </si>
  <si>
    <t>Stable Age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</si>
</sst>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Symbol"/>
    </font>
    <font>
      <sz val="10"/>
      <name val="Arial"/>
    </font>
    <font>
      <b/>
      <sz val="10"/>
      <name val="Arial"/>
      <family val="2"/>
    </font>
    <font>
      <b/>
      <vertAlign val="subscript"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Projection of Population Size for Age-Structured Populations</a:t>
            </a:r>
          </a:p>
        </c:rich>
      </c:tx>
      <c:layout>
        <c:manualLayout>
          <c:xMode val="edge"/>
          <c:yMode val="edge"/>
          <c:x val="0.18108677917532062"/>
          <c:y val="3.5556659949426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46447718423756"/>
          <c:y val="0.26223036712701714"/>
          <c:w val="0.57299100276370107"/>
          <c:h val="0.5155715692666778"/>
        </c:manualLayout>
      </c:layout>
      <c:scatterChart>
        <c:scatterStyle val="lineMarker"/>
        <c:varyColors val="0"/>
        <c:ser>
          <c:idx val="0"/>
          <c:order val="0"/>
          <c:tx>
            <c:v>Age class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Structure'!$B$12:$B$37</c:f>
              <c:numCache>
                <c:formatCode>General</c:formatCode>
                <c:ptCount val="26"/>
                <c:pt idx="0">
                  <c:v>45</c:v>
                </c:pt>
                <c:pt idx="1">
                  <c:v>39.299999999999997</c:v>
                </c:pt>
                <c:pt idx="2">
                  <c:v>52.8</c:v>
                </c:pt>
                <c:pt idx="3">
                  <c:v>61.14</c:v>
                </c:pt>
                <c:pt idx="4">
                  <c:v>71.22</c:v>
                </c:pt>
                <c:pt idx="5">
                  <c:v>85.308000000000007</c:v>
                </c:pt>
                <c:pt idx="6">
                  <c:v>99.995999999999995</c:v>
                </c:pt>
                <c:pt idx="7">
                  <c:v>118.3152</c:v>
                </c:pt>
                <c:pt idx="8">
                  <c:v>139.72800000000001</c:v>
                </c:pt>
                <c:pt idx="9">
                  <c:v>164.88672000000003</c:v>
                </c:pt>
                <c:pt idx="10">
                  <c:v>194.77104</c:v>
                </c:pt>
                <c:pt idx="11">
                  <c:v>229.94400000000005</c:v>
                </c:pt>
                <c:pt idx="12">
                  <c:v>271.51622400000002</c:v>
                </c:pt>
                <c:pt idx="13">
                  <c:v>320.60423040000012</c:v>
                </c:pt>
                <c:pt idx="14">
                  <c:v>378.55190400000009</c:v>
                </c:pt>
                <c:pt idx="15">
                  <c:v>446.98639872000007</c:v>
                </c:pt>
                <c:pt idx="16">
                  <c:v>527.78600832000018</c:v>
                </c:pt>
                <c:pt idx="17">
                  <c:v>623.1927690240002</c:v>
                </c:pt>
                <c:pt idx="18">
                  <c:v>735.84687436800027</c:v>
                </c:pt>
                <c:pt idx="19">
                  <c:v>868.86418805760024</c:v>
                </c:pt>
                <c:pt idx="20">
                  <c:v>1025.9274819072004</c:v>
                </c:pt>
                <c:pt idx="21">
                  <c:v>1211.3826073497603</c:v>
                </c:pt>
                <c:pt idx="22">
                  <c:v>1430.3621232844805</c:v>
                </c:pt>
                <c:pt idx="23">
                  <c:v>1688.9262775910406</c:v>
                </c:pt>
                <c:pt idx="24">
                  <c:v>1994.2305608663046</c:v>
                </c:pt>
                <c:pt idx="25">
                  <c:v>2354.7242089254919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6A-B546-8819-52466BDA88C4}"/>
            </c:ext>
          </c:extLst>
        </c:ser>
        <c:ser>
          <c:idx val="1"/>
          <c:order val="1"/>
          <c:tx>
            <c:v>Age class 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Structure'!$C$12:$C$37</c:f>
              <c:numCache>
                <c:formatCode>General</c:formatCode>
                <c:ptCount val="26"/>
                <c:pt idx="0">
                  <c:v>18</c:v>
                </c:pt>
                <c:pt idx="1">
                  <c:v>36</c:v>
                </c:pt>
                <c:pt idx="2">
                  <c:v>31.439999999999998</c:v>
                </c:pt>
                <c:pt idx="3">
                  <c:v>42.24</c:v>
                </c:pt>
                <c:pt idx="4">
                  <c:v>48.912000000000006</c:v>
                </c:pt>
                <c:pt idx="5">
                  <c:v>56.975999999999999</c:v>
                </c:pt>
                <c:pt idx="6">
                  <c:v>68.246400000000008</c:v>
                </c:pt>
                <c:pt idx="7">
                  <c:v>79.996800000000007</c:v>
                </c:pt>
                <c:pt idx="8">
                  <c:v>94.652160000000009</c:v>
                </c:pt>
                <c:pt idx="9">
                  <c:v>111.78240000000001</c:v>
                </c:pt>
                <c:pt idx="10">
                  <c:v>131.90937600000004</c:v>
                </c:pt>
                <c:pt idx="11">
                  <c:v>155.81683200000001</c:v>
                </c:pt>
                <c:pt idx="12">
                  <c:v>183.95520000000005</c:v>
                </c:pt>
                <c:pt idx="13">
                  <c:v>217.21297920000004</c:v>
                </c:pt>
                <c:pt idx="14">
                  <c:v>256.48338432000008</c:v>
                </c:pt>
                <c:pt idx="15">
                  <c:v>302.8415232000001</c:v>
                </c:pt>
                <c:pt idx="16">
                  <c:v>357.58911897600007</c:v>
                </c:pt>
                <c:pt idx="17">
                  <c:v>422.22880665600019</c:v>
                </c:pt>
                <c:pt idx="18">
                  <c:v>498.55421521920016</c:v>
                </c:pt>
                <c:pt idx="19">
                  <c:v>588.67749949440019</c:v>
                </c:pt>
                <c:pt idx="20">
                  <c:v>695.09135044608024</c:v>
                </c:pt>
                <c:pt idx="21">
                  <c:v>820.74198552576036</c:v>
                </c:pt>
                <c:pt idx="22">
                  <c:v>969.10608587980823</c:v>
                </c:pt>
                <c:pt idx="23">
                  <c:v>1144.2896986275844</c:v>
                </c:pt>
                <c:pt idx="24">
                  <c:v>1351.1410220728326</c:v>
                </c:pt>
                <c:pt idx="25">
                  <c:v>1595.3844486930439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6A-B546-8819-52466BDA88C4}"/>
            </c:ext>
          </c:extLst>
        </c:ser>
        <c:ser>
          <c:idx val="2"/>
          <c:order val="2"/>
          <c:tx>
            <c:v>Age class 3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Structure'!$D$12:$D$37</c:f>
              <c:numCache>
                <c:formatCode>General</c:formatCode>
                <c:ptCount val="26"/>
                <c:pt idx="0">
                  <c:v>11</c:v>
                </c:pt>
                <c:pt idx="1">
                  <c:v>9</c:v>
                </c:pt>
                <c:pt idx="2">
                  <c:v>18</c:v>
                </c:pt>
                <c:pt idx="3">
                  <c:v>15.719999999999999</c:v>
                </c:pt>
                <c:pt idx="4">
                  <c:v>21.12</c:v>
                </c:pt>
                <c:pt idx="5">
                  <c:v>24.456000000000003</c:v>
                </c:pt>
                <c:pt idx="6">
                  <c:v>28.488</c:v>
                </c:pt>
                <c:pt idx="7">
                  <c:v>34.123200000000004</c:v>
                </c:pt>
                <c:pt idx="8">
                  <c:v>39.998400000000004</c:v>
                </c:pt>
                <c:pt idx="9">
                  <c:v>47.326080000000005</c:v>
                </c:pt>
                <c:pt idx="10">
                  <c:v>55.891200000000005</c:v>
                </c:pt>
                <c:pt idx="11">
                  <c:v>65.954688000000019</c:v>
                </c:pt>
                <c:pt idx="12">
                  <c:v>77.908416000000003</c:v>
                </c:pt>
                <c:pt idx="13">
                  <c:v>91.977600000000024</c:v>
                </c:pt>
                <c:pt idx="14">
                  <c:v>108.60648960000002</c:v>
                </c:pt>
                <c:pt idx="15">
                  <c:v>128.24169216000004</c:v>
                </c:pt>
                <c:pt idx="16">
                  <c:v>151.42076160000005</c:v>
                </c:pt>
                <c:pt idx="17">
                  <c:v>178.79455948800003</c:v>
                </c:pt>
                <c:pt idx="18">
                  <c:v>211.11440332800009</c:v>
                </c:pt>
                <c:pt idx="19">
                  <c:v>249.27710760960008</c:v>
                </c:pt>
                <c:pt idx="20">
                  <c:v>294.3387497472001</c:v>
                </c:pt>
                <c:pt idx="21">
                  <c:v>347.54567522304012</c:v>
                </c:pt>
                <c:pt idx="22">
                  <c:v>410.37099276288018</c:v>
                </c:pt>
                <c:pt idx="23">
                  <c:v>484.55304293990412</c:v>
                </c:pt>
                <c:pt idx="24">
                  <c:v>572.14484931379218</c:v>
                </c:pt>
                <c:pt idx="25">
                  <c:v>675.57051103641629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6A-B546-8819-52466BDA88C4}"/>
            </c:ext>
          </c:extLst>
        </c:ser>
        <c:ser>
          <c:idx val="3"/>
          <c:order val="3"/>
          <c:tx>
            <c:v>Age class 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Structure'!$E$12:$E$37</c:f>
              <c:numCache>
                <c:formatCode>General</c:formatCode>
                <c:ptCount val="26"/>
                <c:pt idx="0">
                  <c:v>4</c:v>
                </c:pt>
                <c:pt idx="1">
                  <c:v>2.75</c:v>
                </c:pt>
                <c:pt idx="2">
                  <c:v>2.25</c:v>
                </c:pt>
                <c:pt idx="3">
                  <c:v>4.5</c:v>
                </c:pt>
                <c:pt idx="4">
                  <c:v>3.9299999999999997</c:v>
                </c:pt>
                <c:pt idx="5">
                  <c:v>5.28</c:v>
                </c:pt>
                <c:pt idx="6">
                  <c:v>6.1140000000000008</c:v>
                </c:pt>
                <c:pt idx="7">
                  <c:v>7.1219999999999999</c:v>
                </c:pt>
                <c:pt idx="8">
                  <c:v>8.530800000000001</c:v>
                </c:pt>
                <c:pt idx="9">
                  <c:v>9.9996000000000009</c:v>
                </c:pt>
                <c:pt idx="10">
                  <c:v>11.831520000000001</c:v>
                </c:pt>
                <c:pt idx="11">
                  <c:v>13.972800000000001</c:v>
                </c:pt>
                <c:pt idx="12">
                  <c:v>16.488672000000005</c:v>
                </c:pt>
                <c:pt idx="13">
                  <c:v>19.477104000000001</c:v>
                </c:pt>
                <c:pt idx="14">
                  <c:v>22.994400000000006</c:v>
                </c:pt>
                <c:pt idx="15">
                  <c:v>27.151622400000004</c:v>
                </c:pt>
                <c:pt idx="16">
                  <c:v>32.060423040000011</c:v>
                </c:pt>
                <c:pt idx="17">
                  <c:v>37.855190400000012</c:v>
                </c:pt>
                <c:pt idx="18">
                  <c:v>44.698639872000008</c:v>
                </c:pt>
                <c:pt idx="19">
                  <c:v>52.778600832000024</c:v>
                </c:pt>
                <c:pt idx="20">
                  <c:v>62.31927690240002</c:v>
                </c:pt>
                <c:pt idx="21">
                  <c:v>73.584687436800024</c:v>
                </c:pt>
                <c:pt idx="22">
                  <c:v>86.88641880576003</c:v>
                </c:pt>
                <c:pt idx="23">
                  <c:v>102.59274819072004</c:v>
                </c:pt>
                <c:pt idx="24">
                  <c:v>121.13826073497603</c:v>
                </c:pt>
                <c:pt idx="25">
                  <c:v>143.03621232844804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16A-B546-8819-52466BDA88C4}"/>
            </c:ext>
          </c:extLst>
        </c:ser>
        <c:ser>
          <c:idx val="4"/>
          <c:order val="4"/>
          <c:tx>
            <c:v>Total pop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Structure'!$F$12:$F$37</c:f>
              <c:numCache>
                <c:formatCode>General</c:formatCode>
                <c:ptCount val="26"/>
                <c:pt idx="0">
                  <c:v>78</c:v>
                </c:pt>
                <c:pt idx="1">
                  <c:v>87.05</c:v>
                </c:pt>
                <c:pt idx="2">
                  <c:v>104.49</c:v>
                </c:pt>
                <c:pt idx="3">
                  <c:v>123.6</c:v>
                </c:pt>
                <c:pt idx="4">
                  <c:v>145.18200000000002</c:v>
                </c:pt>
                <c:pt idx="5">
                  <c:v>172.02</c:v>
                </c:pt>
                <c:pt idx="6">
                  <c:v>202.84440000000001</c:v>
                </c:pt>
                <c:pt idx="7">
                  <c:v>239.55720000000002</c:v>
                </c:pt>
                <c:pt idx="8">
                  <c:v>282.90935999999999</c:v>
                </c:pt>
                <c:pt idx="9">
                  <c:v>333.9948</c:v>
                </c:pt>
                <c:pt idx="10">
                  <c:v>394.40313600000007</c:v>
                </c:pt>
                <c:pt idx="11">
                  <c:v>465.68832000000009</c:v>
                </c:pt>
                <c:pt idx="12">
                  <c:v>549.86851200000001</c:v>
                </c:pt>
                <c:pt idx="13">
                  <c:v>649.27191360000029</c:v>
                </c:pt>
                <c:pt idx="14">
                  <c:v>766.63617792000025</c:v>
                </c:pt>
                <c:pt idx="15">
                  <c:v>905.22123648000013</c:v>
                </c:pt>
                <c:pt idx="16">
                  <c:v>1068.8563119360003</c:v>
                </c:pt>
                <c:pt idx="17">
                  <c:v>1262.0713255680005</c:v>
                </c:pt>
                <c:pt idx="18">
                  <c:v>1490.2141327872005</c:v>
                </c:pt>
                <c:pt idx="19">
                  <c:v>1759.5973959936005</c:v>
                </c:pt>
                <c:pt idx="20">
                  <c:v>2077.676859002881</c:v>
                </c:pt>
                <c:pt idx="21">
                  <c:v>2453.2549555353608</c:v>
                </c:pt>
                <c:pt idx="22">
                  <c:v>2896.7256207329292</c:v>
                </c:pt>
                <c:pt idx="23">
                  <c:v>3420.361767349249</c:v>
                </c:pt>
                <c:pt idx="24">
                  <c:v>4038.6546929879055</c:v>
                </c:pt>
                <c:pt idx="25">
                  <c:v>4768.7153809833999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16A-B546-8819-52466BDA8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0112623"/>
        <c:axId val="1"/>
      </c:scatterChart>
      <c:valAx>
        <c:axId val="9401126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1352652557946351"/>
              <c:y val="0.87558275125461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Numbers of individuals</a:t>
                </a:r>
              </a:p>
            </c:rich>
          </c:tx>
          <c:layout>
            <c:manualLayout>
              <c:xMode val="edge"/>
              <c:yMode val="edge"/>
              <c:x val="3.5136240735509972E-2"/>
              <c:y val="0.29334244458276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112623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299729618121937"/>
          <c:y val="0.37334492946897357"/>
          <c:w val="0.20811465666417445"/>
          <c:h val="0.293342444582764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Projection of Population Size for Age-Structured Populations: Semi-Log Scale</a:t>
            </a:r>
          </a:p>
        </c:rich>
      </c:tx>
      <c:layout>
        <c:manualLayout>
          <c:xMode val="edge"/>
          <c:yMode val="edge"/>
          <c:x val="0.1828016749939855"/>
          <c:y val="3.5556659949426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04863528845693"/>
          <c:y val="0.26223036712701714"/>
          <c:w val="0.56184632461386719"/>
          <c:h val="0.5155715692666778"/>
        </c:manualLayout>
      </c:layout>
      <c:scatterChart>
        <c:scatterStyle val="lineMarker"/>
        <c:varyColors val="0"/>
        <c:ser>
          <c:idx val="0"/>
          <c:order val="0"/>
          <c:tx>
            <c:v>Age class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Structure'!$B$12:$B$37</c:f>
              <c:numCache>
                <c:formatCode>General</c:formatCode>
                <c:ptCount val="26"/>
                <c:pt idx="0">
                  <c:v>45</c:v>
                </c:pt>
                <c:pt idx="1">
                  <c:v>39.299999999999997</c:v>
                </c:pt>
                <c:pt idx="2">
                  <c:v>52.8</c:v>
                </c:pt>
                <c:pt idx="3">
                  <c:v>61.14</c:v>
                </c:pt>
                <c:pt idx="4">
                  <c:v>71.22</c:v>
                </c:pt>
                <c:pt idx="5">
                  <c:v>85.308000000000007</c:v>
                </c:pt>
                <c:pt idx="6">
                  <c:v>99.995999999999995</c:v>
                </c:pt>
                <c:pt idx="7">
                  <c:v>118.3152</c:v>
                </c:pt>
                <c:pt idx="8">
                  <c:v>139.72800000000001</c:v>
                </c:pt>
                <c:pt idx="9">
                  <c:v>164.88672000000003</c:v>
                </c:pt>
                <c:pt idx="10">
                  <c:v>194.77104</c:v>
                </c:pt>
                <c:pt idx="11">
                  <c:v>229.94400000000005</c:v>
                </c:pt>
                <c:pt idx="12">
                  <c:v>271.51622400000002</c:v>
                </c:pt>
                <c:pt idx="13">
                  <c:v>320.60423040000012</c:v>
                </c:pt>
                <c:pt idx="14">
                  <c:v>378.55190400000009</c:v>
                </c:pt>
                <c:pt idx="15">
                  <c:v>446.98639872000007</c:v>
                </c:pt>
                <c:pt idx="16">
                  <c:v>527.78600832000018</c:v>
                </c:pt>
                <c:pt idx="17">
                  <c:v>623.1927690240002</c:v>
                </c:pt>
                <c:pt idx="18">
                  <c:v>735.84687436800027</c:v>
                </c:pt>
                <c:pt idx="19">
                  <c:v>868.86418805760024</c:v>
                </c:pt>
                <c:pt idx="20">
                  <c:v>1025.9274819072004</c:v>
                </c:pt>
                <c:pt idx="21">
                  <c:v>1211.3826073497603</c:v>
                </c:pt>
                <c:pt idx="22">
                  <c:v>1430.3621232844805</c:v>
                </c:pt>
                <c:pt idx="23">
                  <c:v>1688.9262775910406</c:v>
                </c:pt>
                <c:pt idx="24">
                  <c:v>1994.2305608663046</c:v>
                </c:pt>
                <c:pt idx="25">
                  <c:v>2354.7242089254919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DB-C842-8F3B-989E3C9D5281}"/>
            </c:ext>
          </c:extLst>
        </c:ser>
        <c:ser>
          <c:idx val="1"/>
          <c:order val="1"/>
          <c:tx>
            <c:v>Age class 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Structure'!$C$12:$C$37</c:f>
              <c:numCache>
                <c:formatCode>General</c:formatCode>
                <c:ptCount val="26"/>
                <c:pt idx="0">
                  <c:v>18</c:v>
                </c:pt>
                <c:pt idx="1">
                  <c:v>36</c:v>
                </c:pt>
                <c:pt idx="2">
                  <c:v>31.439999999999998</c:v>
                </c:pt>
                <c:pt idx="3">
                  <c:v>42.24</c:v>
                </c:pt>
                <c:pt idx="4">
                  <c:v>48.912000000000006</c:v>
                </c:pt>
                <c:pt idx="5">
                  <c:v>56.975999999999999</c:v>
                </c:pt>
                <c:pt idx="6">
                  <c:v>68.246400000000008</c:v>
                </c:pt>
                <c:pt idx="7">
                  <c:v>79.996800000000007</c:v>
                </c:pt>
                <c:pt idx="8">
                  <c:v>94.652160000000009</c:v>
                </c:pt>
                <c:pt idx="9">
                  <c:v>111.78240000000001</c:v>
                </c:pt>
                <c:pt idx="10">
                  <c:v>131.90937600000004</c:v>
                </c:pt>
                <c:pt idx="11">
                  <c:v>155.81683200000001</c:v>
                </c:pt>
                <c:pt idx="12">
                  <c:v>183.95520000000005</c:v>
                </c:pt>
                <c:pt idx="13">
                  <c:v>217.21297920000004</c:v>
                </c:pt>
                <c:pt idx="14">
                  <c:v>256.48338432000008</c:v>
                </c:pt>
                <c:pt idx="15">
                  <c:v>302.8415232000001</c:v>
                </c:pt>
                <c:pt idx="16">
                  <c:v>357.58911897600007</c:v>
                </c:pt>
                <c:pt idx="17">
                  <c:v>422.22880665600019</c:v>
                </c:pt>
                <c:pt idx="18">
                  <c:v>498.55421521920016</c:v>
                </c:pt>
                <c:pt idx="19">
                  <c:v>588.67749949440019</c:v>
                </c:pt>
                <c:pt idx="20">
                  <c:v>695.09135044608024</c:v>
                </c:pt>
                <c:pt idx="21">
                  <c:v>820.74198552576036</c:v>
                </c:pt>
                <c:pt idx="22">
                  <c:v>969.10608587980823</c:v>
                </c:pt>
                <c:pt idx="23">
                  <c:v>1144.2896986275844</c:v>
                </c:pt>
                <c:pt idx="24">
                  <c:v>1351.1410220728326</c:v>
                </c:pt>
                <c:pt idx="25">
                  <c:v>1595.3844486930439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DB-C842-8F3B-989E3C9D5281}"/>
            </c:ext>
          </c:extLst>
        </c:ser>
        <c:ser>
          <c:idx val="2"/>
          <c:order val="2"/>
          <c:tx>
            <c:v>Age class 3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Structure'!$D$12:$D$37</c:f>
              <c:numCache>
                <c:formatCode>General</c:formatCode>
                <c:ptCount val="26"/>
                <c:pt idx="0">
                  <c:v>11</c:v>
                </c:pt>
                <c:pt idx="1">
                  <c:v>9</c:v>
                </c:pt>
                <c:pt idx="2">
                  <c:v>18</c:v>
                </c:pt>
                <c:pt idx="3">
                  <c:v>15.719999999999999</c:v>
                </c:pt>
                <c:pt idx="4">
                  <c:v>21.12</c:v>
                </c:pt>
                <c:pt idx="5">
                  <c:v>24.456000000000003</c:v>
                </c:pt>
                <c:pt idx="6">
                  <c:v>28.488</c:v>
                </c:pt>
                <c:pt idx="7">
                  <c:v>34.123200000000004</c:v>
                </c:pt>
                <c:pt idx="8">
                  <c:v>39.998400000000004</c:v>
                </c:pt>
                <c:pt idx="9">
                  <c:v>47.326080000000005</c:v>
                </c:pt>
                <c:pt idx="10">
                  <c:v>55.891200000000005</c:v>
                </c:pt>
                <c:pt idx="11">
                  <c:v>65.954688000000019</c:v>
                </c:pt>
                <c:pt idx="12">
                  <c:v>77.908416000000003</c:v>
                </c:pt>
                <c:pt idx="13">
                  <c:v>91.977600000000024</c:v>
                </c:pt>
                <c:pt idx="14">
                  <c:v>108.60648960000002</c:v>
                </c:pt>
                <c:pt idx="15">
                  <c:v>128.24169216000004</c:v>
                </c:pt>
                <c:pt idx="16">
                  <c:v>151.42076160000005</c:v>
                </c:pt>
                <c:pt idx="17">
                  <c:v>178.79455948800003</c:v>
                </c:pt>
                <c:pt idx="18">
                  <c:v>211.11440332800009</c:v>
                </c:pt>
                <c:pt idx="19">
                  <c:v>249.27710760960008</c:v>
                </c:pt>
                <c:pt idx="20">
                  <c:v>294.3387497472001</c:v>
                </c:pt>
                <c:pt idx="21">
                  <c:v>347.54567522304012</c:v>
                </c:pt>
                <c:pt idx="22">
                  <c:v>410.37099276288018</c:v>
                </c:pt>
                <c:pt idx="23">
                  <c:v>484.55304293990412</c:v>
                </c:pt>
                <c:pt idx="24">
                  <c:v>572.14484931379218</c:v>
                </c:pt>
                <c:pt idx="25">
                  <c:v>675.57051103641629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DB-C842-8F3B-989E3C9D5281}"/>
            </c:ext>
          </c:extLst>
        </c:ser>
        <c:ser>
          <c:idx val="3"/>
          <c:order val="3"/>
          <c:tx>
            <c:v>Age class 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Structure'!$E$12:$E$37</c:f>
              <c:numCache>
                <c:formatCode>General</c:formatCode>
                <c:ptCount val="26"/>
                <c:pt idx="0">
                  <c:v>4</c:v>
                </c:pt>
                <c:pt idx="1">
                  <c:v>2.75</c:v>
                </c:pt>
                <c:pt idx="2">
                  <c:v>2.25</c:v>
                </c:pt>
                <c:pt idx="3">
                  <c:v>4.5</c:v>
                </c:pt>
                <c:pt idx="4">
                  <c:v>3.9299999999999997</c:v>
                </c:pt>
                <c:pt idx="5">
                  <c:v>5.28</c:v>
                </c:pt>
                <c:pt idx="6">
                  <c:v>6.1140000000000008</c:v>
                </c:pt>
                <c:pt idx="7">
                  <c:v>7.1219999999999999</c:v>
                </c:pt>
                <c:pt idx="8">
                  <c:v>8.530800000000001</c:v>
                </c:pt>
                <c:pt idx="9">
                  <c:v>9.9996000000000009</c:v>
                </c:pt>
                <c:pt idx="10">
                  <c:v>11.831520000000001</c:v>
                </c:pt>
                <c:pt idx="11">
                  <c:v>13.972800000000001</c:v>
                </c:pt>
                <c:pt idx="12">
                  <c:v>16.488672000000005</c:v>
                </c:pt>
                <c:pt idx="13">
                  <c:v>19.477104000000001</c:v>
                </c:pt>
                <c:pt idx="14">
                  <c:v>22.994400000000006</c:v>
                </c:pt>
                <c:pt idx="15">
                  <c:v>27.151622400000004</c:v>
                </c:pt>
                <c:pt idx="16">
                  <c:v>32.060423040000011</c:v>
                </c:pt>
                <c:pt idx="17">
                  <c:v>37.855190400000012</c:v>
                </c:pt>
                <c:pt idx="18">
                  <c:v>44.698639872000008</c:v>
                </c:pt>
                <c:pt idx="19">
                  <c:v>52.778600832000024</c:v>
                </c:pt>
                <c:pt idx="20">
                  <c:v>62.31927690240002</c:v>
                </c:pt>
                <c:pt idx="21">
                  <c:v>73.584687436800024</c:v>
                </c:pt>
                <c:pt idx="22">
                  <c:v>86.88641880576003</c:v>
                </c:pt>
                <c:pt idx="23">
                  <c:v>102.59274819072004</c:v>
                </c:pt>
                <c:pt idx="24">
                  <c:v>121.13826073497603</c:v>
                </c:pt>
                <c:pt idx="25">
                  <c:v>143.03621232844804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BDB-C842-8F3B-989E3C9D5281}"/>
            </c:ext>
          </c:extLst>
        </c:ser>
        <c:ser>
          <c:idx val="4"/>
          <c:order val="4"/>
          <c:tx>
            <c:v>Total pop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'Age Structure'!$A$12:$A$37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'Age Structure'!$F$12:$F$37</c:f>
              <c:numCache>
                <c:formatCode>General</c:formatCode>
                <c:ptCount val="26"/>
                <c:pt idx="0">
                  <c:v>78</c:v>
                </c:pt>
                <c:pt idx="1">
                  <c:v>87.05</c:v>
                </c:pt>
                <c:pt idx="2">
                  <c:v>104.49</c:v>
                </c:pt>
                <c:pt idx="3">
                  <c:v>123.6</c:v>
                </c:pt>
                <c:pt idx="4">
                  <c:v>145.18200000000002</c:v>
                </c:pt>
                <c:pt idx="5">
                  <c:v>172.02</c:v>
                </c:pt>
                <c:pt idx="6">
                  <c:v>202.84440000000001</c:v>
                </c:pt>
                <c:pt idx="7">
                  <c:v>239.55720000000002</c:v>
                </c:pt>
                <c:pt idx="8">
                  <c:v>282.90935999999999</c:v>
                </c:pt>
                <c:pt idx="9">
                  <c:v>333.9948</c:v>
                </c:pt>
                <c:pt idx="10">
                  <c:v>394.40313600000007</c:v>
                </c:pt>
                <c:pt idx="11">
                  <c:v>465.68832000000009</c:v>
                </c:pt>
                <c:pt idx="12">
                  <c:v>549.86851200000001</c:v>
                </c:pt>
                <c:pt idx="13">
                  <c:v>649.27191360000029</c:v>
                </c:pt>
                <c:pt idx="14">
                  <c:v>766.63617792000025</c:v>
                </c:pt>
                <c:pt idx="15">
                  <c:v>905.22123648000013</c:v>
                </c:pt>
                <c:pt idx="16">
                  <c:v>1068.8563119360003</c:v>
                </c:pt>
                <c:pt idx="17">
                  <c:v>1262.0713255680005</c:v>
                </c:pt>
                <c:pt idx="18">
                  <c:v>1490.2141327872005</c:v>
                </c:pt>
                <c:pt idx="19">
                  <c:v>1759.5973959936005</c:v>
                </c:pt>
                <c:pt idx="20">
                  <c:v>2077.676859002881</c:v>
                </c:pt>
                <c:pt idx="21">
                  <c:v>2453.2549555353608</c:v>
                </c:pt>
                <c:pt idx="22">
                  <c:v>2896.7256207329292</c:v>
                </c:pt>
                <c:pt idx="23">
                  <c:v>3420.361767349249</c:v>
                </c:pt>
                <c:pt idx="24">
                  <c:v>4038.6546929879055</c:v>
                </c:pt>
                <c:pt idx="25">
                  <c:v>4768.7153809833999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BDB-C842-8F3B-989E3C9D5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830079"/>
        <c:axId val="1"/>
      </c:scatterChart>
      <c:valAx>
        <c:axId val="9058300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1936854851561378"/>
              <c:y val="0.87558275125461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Numbers of individuals</a:t>
                </a:r>
              </a:p>
            </c:rich>
          </c:tx>
          <c:layout>
            <c:manualLayout>
              <c:xMode val="edge"/>
              <c:yMode val="edge"/>
              <c:x val="3.4947379042967817E-2"/>
              <c:y val="0.29334244458276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5830079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42188587980563"/>
          <c:y val="0.37334492946897357"/>
          <c:w val="0.20699601433142475"/>
          <c:h val="0.293342444582764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15</xdr:row>
      <xdr:rowOff>38100</xdr:rowOff>
    </xdr:from>
    <xdr:to>
      <xdr:col>12</xdr:col>
      <xdr:colOff>571500</xdr:colOff>
      <xdr:row>30</xdr:row>
      <xdr:rowOff>38100</xdr:rowOff>
    </xdr:to>
    <xdr:graphicFrame macro="">
      <xdr:nvGraphicFramePr>
        <xdr:cNvPr id="1058" name="Chart 34">
          <a:extLst>
            <a:ext uri="{FF2B5EF4-FFF2-40B4-BE49-F238E27FC236}">
              <a16:creationId xmlns:a16="http://schemas.microsoft.com/office/drawing/2014/main" id="{A6D686E7-AE86-624B-88FC-C5DBBA6BB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292100</xdr:colOff>
      <xdr:row>30</xdr:row>
      <xdr:rowOff>127000</xdr:rowOff>
    </xdr:from>
    <xdr:to>
      <xdr:col>12</xdr:col>
      <xdr:colOff>622300</xdr:colOff>
      <xdr:row>45</xdr:row>
      <xdr:rowOff>127000</xdr:rowOff>
    </xdr:to>
    <xdr:graphicFrame macro="">
      <xdr:nvGraphicFramePr>
        <xdr:cNvPr id="1059" name="Chart 35">
          <a:extLst>
            <a:ext uri="{FF2B5EF4-FFF2-40B4-BE49-F238E27FC236}">
              <a16:creationId xmlns:a16="http://schemas.microsoft.com/office/drawing/2014/main" id="{50553A90-D59C-E04F-9CEB-443413F4B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D7" workbookViewId="0">
      <selection activeCell="L13" sqref="L13"/>
    </sheetView>
  </sheetViews>
  <sheetFormatPr baseColWidth="10" defaultColWidth="12.5" defaultRowHeight="15" customHeight="1" x14ac:dyDescent="0.15"/>
  <cols>
    <col min="1" max="1" width="7.5" customWidth="1"/>
    <col min="2" max="2" width="8.6640625" customWidth="1"/>
    <col min="3" max="3" width="10.5" customWidth="1"/>
    <col min="4" max="4" width="9.6640625" customWidth="1"/>
    <col min="5" max="5" width="8.83203125" customWidth="1"/>
    <col min="6" max="6" width="10.6640625" customWidth="1"/>
    <col min="7" max="7" width="10.1640625" customWidth="1"/>
    <col min="8" max="8" width="10.6640625" customWidth="1"/>
    <col min="9" max="9" width="9.5" customWidth="1"/>
  </cols>
  <sheetData>
    <row r="1" spans="1:12" ht="15" customHeight="1" x14ac:dyDescent="0.15">
      <c r="A1" s="21" t="s">
        <v>0</v>
      </c>
      <c r="B1" s="10"/>
      <c r="C1" s="10"/>
      <c r="D1" s="10"/>
      <c r="E1" s="10"/>
      <c r="F1" s="10"/>
      <c r="G1" s="10"/>
    </row>
    <row r="2" spans="1:12" ht="15" customHeight="1" x14ac:dyDescent="0.15">
      <c r="A2" s="10"/>
      <c r="B2" s="10"/>
      <c r="C2" s="10"/>
      <c r="D2" s="10"/>
      <c r="E2" s="10"/>
      <c r="F2" s="10"/>
      <c r="G2" s="10"/>
    </row>
    <row r="3" spans="1:12" ht="15" customHeight="1" x14ac:dyDescent="0.15">
      <c r="A3" s="10"/>
      <c r="B3" s="29" t="s">
        <v>2</v>
      </c>
      <c r="C3" s="29"/>
      <c r="D3" s="29"/>
      <c r="E3" s="29"/>
      <c r="F3" s="10"/>
      <c r="G3" s="9" t="s">
        <v>1</v>
      </c>
    </row>
    <row r="4" spans="1:12" s="1" customFormat="1" ht="15" customHeight="1" thickBot="1" x14ac:dyDescent="0.2">
      <c r="A4" s="10"/>
      <c r="B4" s="6">
        <v>1</v>
      </c>
      <c r="C4" s="6">
        <v>2</v>
      </c>
      <c r="D4" s="6">
        <v>3</v>
      </c>
      <c r="E4" s="6">
        <v>4</v>
      </c>
      <c r="F4" s="10"/>
      <c r="G4" s="10"/>
    </row>
    <row r="5" spans="1:12" ht="15" customHeight="1" x14ac:dyDescent="0.15">
      <c r="A5" s="10"/>
      <c r="B5" s="11">
        <v>0</v>
      </c>
      <c r="C5" s="12">
        <v>1</v>
      </c>
      <c r="D5" s="12">
        <v>1.5</v>
      </c>
      <c r="E5" s="13">
        <v>1.2</v>
      </c>
      <c r="F5" s="10"/>
      <c r="G5" s="14">
        <v>45</v>
      </c>
    </row>
    <row r="6" spans="1:12" ht="15" customHeight="1" x14ac:dyDescent="0.15">
      <c r="A6" s="6" t="s">
        <v>6</v>
      </c>
      <c r="B6" s="15">
        <v>0.8</v>
      </c>
      <c r="C6" s="16">
        <v>0</v>
      </c>
      <c r="D6" s="16">
        <v>0</v>
      </c>
      <c r="E6" s="17">
        <v>0</v>
      </c>
      <c r="F6" s="10"/>
      <c r="G6" s="14">
        <v>18</v>
      </c>
    </row>
    <row r="7" spans="1:12" ht="15" customHeight="1" x14ac:dyDescent="0.15">
      <c r="A7" s="10"/>
      <c r="B7" s="15">
        <v>0</v>
      </c>
      <c r="C7" s="16">
        <v>0.5</v>
      </c>
      <c r="D7" s="16">
        <v>0</v>
      </c>
      <c r="E7" s="17">
        <v>0</v>
      </c>
      <c r="F7" s="10"/>
      <c r="G7" s="14">
        <v>11</v>
      </c>
    </row>
    <row r="8" spans="1:12" ht="15" customHeight="1" thickBot="1" x14ac:dyDescent="0.2">
      <c r="A8" s="10"/>
      <c r="B8" s="18">
        <v>0</v>
      </c>
      <c r="C8" s="19">
        <v>0</v>
      </c>
      <c r="D8" s="19">
        <v>0.25</v>
      </c>
      <c r="E8" s="20">
        <v>0</v>
      </c>
      <c r="F8" s="10"/>
      <c r="G8" s="14">
        <v>4</v>
      </c>
    </row>
    <row r="9" spans="1:12" ht="15" customHeight="1" x14ac:dyDescent="0.15">
      <c r="A9" s="2"/>
      <c r="B9" s="2"/>
      <c r="C9" s="2"/>
      <c r="D9" s="2"/>
      <c r="E9" s="2"/>
      <c r="F9" s="2"/>
      <c r="G9" s="2"/>
    </row>
    <row r="10" spans="1:12" ht="15" customHeight="1" x14ac:dyDescent="0.15">
      <c r="A10" s="2"/>
      <c r="B10" s="2"/>
      <c r="C10" s="2"/>
      <c r="D10" s="2"/>
      <c r="E10" s="2"/>
      <c r="F10" s="2"/>
      <c r="G10" s="2"/>
      <c r="H10" s="30" t="s">
        <v>7</v>
      </c>
      <c r="I10" s="31"/>
      <c r="J10" s="31"/>
      <c r="K10" s="32"/>
    </row>
    <row r="11" spans="1:12" s="2" customFormat="1" ht="15" customHeight="1" x14ac:dyDescent="0.15">
      <c r="A11" s="8" t="s">
        <v>4</v>
      </c>
      <c r="B11" s="9">
        <v>1</v>
      </c>
      <c r="C11" s="9">
        <v>2</v>
      </c>
      <c r="D11" s="9">
        <v>3</v>
      </c>
      <c r="E11" s="9">
        <v>4</v>
      </c>
      <c r="F11" s="9" t="s">
        <v>3</v>
      </c>
      <c r="G11" s="3" t="s">
        <v>5</v>
      </c>
      <c r="H11" s="24">
        <v>1</v>
      </c>
      <c r="I11" s="23">
        <v>2</v>
      </c>
      <c r="J11" s="23">
        <v>3</v>
      </c>
      <c r="K11" s="25">
        <v>4</v>
      </c>
    </row>
    <row r="12" spans="1:12" s="2" customFormat="1" ht="15" customHeight="1" x14ac:dyDescent="0.15">
      <c r="A12" s="2">
        <v>0</v>
      </c>
      <c r="B12" s="7">
        <f>G5</f>
        <v>45</v>
      </c>
      <c r="C12" s="7">
        <f>G6</f>
        <v>18</v>
      </c>
      <c r="D12" s="7">
        <f>G7</f>
        <v>11</v>
      </c>
      <c r="E12" s="7">
        <f>G8</f>
        <v>4</v>
      </c>
      <c r="F12" s="2">
        <f>SUM(B12:E12)</f>
        <v>78</v>
      </c>
      <c r="G12" s="4">
        <f>F13/F12</f>
        <v>1.1160256410256411</v>
      </c>
      <c r="H12" s="26">
        <f>B37/F37</f>
        <v>0.49378585652555823</v>
      </c>
      <c r="I12" s="27">
        <f>C37/F37</f>
        <v>0.33455224756232887</v>
      </c>
      <c r="J12" s="27">
        <f>D37/F37</f>
        <v>0.14166719065064035</v>
      </c>
      <c r="K12" s="28">
        <f>E37/F37</f>
        <v>2.999470526147259E-2</v>
      </c>
      <c r="L12" s="2">
        <f>SUM(H12:K12)</f>
        <v>1</v>
      </c>
    </row>
    <row r="13" spans="1:12" s="2" customFormat="1" ht="15" customHeight="1" x14ac:dyDescent="0.15">
      <c r="A13" s="2">
        <f t="shared" ref="A13:A37" si="0">A12+1</f>
        <v>1</v>
      </c>
      <c r="B13" s="2">
        <f>$B$5*B12+$C$5*C12+$D$5*D12+$E$5*E12</f>
        <v>39.299999999999997</v>
      </c>
      <c r="C13" s="2">
        <f>$B$6*B12+$C$6*C12+$D$6*D12+$E$6*E12</f>
        <v>36</v>
      </c>
      <c r="D13" s="2">
        <f>$B$7*B12+$C$7*C12+$D$7*D12+$E$7*E12</f>
        <v>9</v>
      </c>
      <c r="E13" s="2">
        <f>$B$8*B12+$C$8*C12+$D$8*D12+$E$8*E12</f>
        <v>2.75</v>
      </c>
      <c r="F13" s="2">
        <f>SUM(B13:E13)</f>
        <v>87.05</v>
      </c>
      <c r="G13" s="4">
        <f>F14/F13</f>
        <v>1.2003446295232625</v>
      </c>
      <c r="H13" s="22"/>
      <c r="I13" s="22"/>
      <c r="J13" s="22"/>
      <c r="K13" s="22"/>
    </row>
    <row r="14" spans="1:12" s="2" customFormat="1" ht="15" customHeight="1" x14ac:dyDescent="0.15">
      <c r="A14" s="2">
        <f t="shared" si="0"/>
        <v>2</v>
      </c>
      <c r="B14" s="2">
        <f t="shared" ref="B14:B37" si="1">$B$5*B13+$C$5*C13+$D$5*D13+$E$5*E13</f>
        <v>52.8</v>
      </c>
      <c r="C14" s="2">
        <f t="shared" ref="C14:C37" si="2">$B$6*B13+$C$6*C13+$D$6*D13+$E$6*E13</f>
        <v>31.439999999999998</v>
      </c>
      <c r="D14" s="2">
        <f t="shared" ref="D14:D37" si="3">$B$7*B13+$C$7*C13+$D$7*D13+$E$7*E13</f>
        <v>18</v>
      </c>
      <c r="E14" s="2">
        <f t="shared" ref="E14:E37" si="4">$B$8*B13+$C$8*C13+$D$8*D13+$E$8*E13</f>
        <v>2.25</v>
      </c>
      <c r="F14" s="2">
        <f t="shared" ref="F14:F37" si="5">SUM(B14:E14)</f>
        <v>104.49</v>
      </c>
      <c r="G14" s="4">
        <f t="shared" ref="G14:G37" si="6">F15/F14</f>
        <v>1.1828883146712603</v>
      </c>
      <c r="H14" s="22"/>
      <c r="I14" s="22"/>
      <c r="J14" s="22"/>
      <c r="K14" s="22"/>
    </row>
    <row r="15" spans="1:12" s="2" customFormat="1" ht="15" customHeight="1" x14ac:dyDescent="0.15">
      <c r="A15" s="2">
        <f t="shared" si="0"/>
        <v>3</v>
      </c>
      <c r="B15" s="2">
        <f t="shared" si="1"/>
        <v>61.14</v>
      </c>
      <c r="C15" s="2">
        <f t="shared" si="2"/>
        <v>42.24</v>
      </c>
      <c r="D15" s="2">
        <f t="shared" si="3"/>
        <v>15.719999999999999</v>
      </c>
      <c r="E15" s="2">
        <f t="shared" si="4"/>
        <v>4.5</v>
      </c>
      <c r="F15" s="2">
        <f t="shared" si="5"/>
        <v>123.6</v>
      </c>
      <c r="G15" s="4">
        <f t="shared" si="6"/>
        <v>1.1746116504854371</v>
      </c>
      <c r="H15" s="22"/>
      <c r="I15" s="22"/>
      <c r="J15" s="22"/>
      <c r="K15" s="22"/>
    </row>
    <row r="16" spans="1:12" s="2" customFormat="1" ht="15" customHeight="1" x14ac:dyDescent="0.15">
      <c r="A16" s="2">
        <f t="shared" si="0"/>
        <v>4</v>
      </c>
      <c r="B16" s="2">
        <f t="shared" si="1"/>
        <v>71.22</v>
      </c>
      <c r="C16" s="2">
        <f t="shared" si="2"/>
        <v>48.912000000000006</v>
      </c>
      <c r="D16" s="2">
        <f t="shared" si="3"/>
        <v>21.12</v>
      </c>
      <c r="E16" s="2">
        <f t="shared" si="4"/>
        <v>3.9299999999999997</v>
      </c>
      <c r="F16" s="2">
        <f t="shared" si="5"/>
        <v>145.18200000000002</v>
      </c>
      <c r="G16" s="4">
        <f t="shared" si="6"/>
        <v>1.1848576269785509</v>
      </c>
      <c r="H16" s="5"/>
      <c r="I16" s="5"/>
      <c r="J16" s="5"/>
      <c r="K16" s="5"/>
    </row>
    <row r="17" spans="1:11" s="2" customFormat="1" ht="15" customHeight="1" x14ac:dyDescent="0.15">
      <c r="A17" s="2">
        <f t="shared" si="0"/>
        <v>5</v>
      </c>
      <c r="B17" s="2">
        <f t="shared" si="1"/>
        <v>85.308000000000007</v>
      </c>
      <c r="C17" s="2">
        <f t="shared" si="2"/>
        <v>56.975999999999999</v>
      </c>
      <c r="D17" s="2">
        <f t="shared" si="3"/>
        <v>24.456000000000003</v>
      </c>
      <c r="E17" s="2">
        <f t="shared" si="4"/>
        <v>5.28</v>
      </c>
      <c r="F17" s="2">
        <f t="shared" si="5"/>
        <v>172.02</v>
      </c>
      <c r="G17" s="4">
        <f t="shared" si="6"/>
        <v>1.179190791768399</v>
      </c>
      <c r="H17" s="5"/>
      <c r="I17" s="5"/>
      <c r="J17" s="5"/>
      <c r="K17" s="5"/>
    </row>
    <row r="18" spans="1:11" s="2" customFormat="1" ht="15" customHeight="1" x14ac:dyDescent="0.15">
      <c r="A18" s="2">
        <f t="shared" si="0"/>
        <v>6</v>
      </c>
      <c r="B18" s="2">
        <f t="shared" si="1"/>
        <v>99.995999999999995</v>
      </c>
      <c r="C18" s="2">
        <f t="shared" si="2"/>
        <v>68.246400000000008</v>
      </c>
      <c r="D18" s="2">
        <f t="shared" si="3"/>
        <v>28.488</v>
      </c>
      <c r="E18" s="2">
        <f t="shared" si="4"/>
        <v>6.1140000000000008</v>
      </c>
      <c r="F18" s="2">
        <f t="shared" si="5"/>
        <v>202.84440000000001</v>
      </c>
      <c r="G18" s="4">
        <f t="shared" si="6"/>
        <v>1.180989960777818</v>
      </c>
      <c r="H18" s="5"/>
      <c r="I18" s="5"/>
      <c r="J18" s="5"/>
      <c r="K18" s="5"/>
    </row>
    <row r="19" spans="1:11" s="2" customFormat="1" ht="15" customHeight="1" x14ac:dyDescent="0.15">
      <c r="A19" s="2">
        <f t="shared" si="0"/>
        <v>7</v>
      </c>
      <c r="B19" s="2">
        <f t="shared" si="1"/>
        <v>118.3152</v>
      </c>
      <c r="C19" s="2">
        <f t="shared" si="2"/>
        <v>79.996800000000007</v>
      </c>
      <c r="D19" s="2">
        <f t="shared" si="3"/>
        <v>34.123200000000004</v>
      </c>
      <c r="E19" s="2">
        <f t="shared" si="4"/>
        <v>7.1219999999999999</v>
      </c>
      <c r="F19" s="2">
        <f t="shared" si="5"/>
        <v>239.55720000000002</v>
      </c>
      <c r="G19" s="4">
        <f t="shared" si="6"/>
        <v>1.1809678857492072</v>
      </c>
      <c r="H19" s="5"/>
      <c r="I19" s="5"/>
      <c r="J19" s="5"/>
      <c r="K19" s="5"/>
    </row>
    <row r="20" spans="1:11" s="2" customFormat="1" ht="15" customHeight="1" x14ac:dyDescent="0.15">
      <c r="A20" s="2">
        <f t="shared" si="0"/>
        <v>8</v>
      </c>
      <c r="B20" s="2">
        <f t="shared" si="1"/>
        <v>139.72800000000001</v>
      </c>
      <c r="C20" s="2">
        <f t="shared" si="2"/>
        <v>94.652160000000009</v>
      </c>
      <c r="D20" s="2">
        <f t="shared" si="3"/>
        <v>39.998400000000004</v>
      </c>
      <c r="E20" s="2">
        <f t="shared" si="4"/>
        <v>8.530800000000001</v>
      </c>
      <c r="F20" s="2">
        <f t="shared" si="5"/>
        <v>282.90935999999999</v>
      </c>
      <c r="G20" s="4">
        <f t="shared" si="6"/>
        <v>1.1805717562685094</v>
      </c>
      <c r="H20" s="5"/>
      <c r="I20" s="5"/>
      <c r="J20" s="5"/>
      <c r="K20" s="5"/>
    </row>
    <row r="21" spans="1:11" s="2" customFormat="1" ht="15" customHeight="1" x14ac:dyDescent="0.15">
      <c r="A21" s="2">
        <f t="shared" si="0"/>
        <v>9</v>
      </c>
      <c r="B21" s="2">
        <f t="shared" si="1"/>
        <v>164.88672000000003</v>
      </c>
      <c r="C21" s="2">
        <f t="shared" si="2"/>
        <v>111.78240000000001</v>
      </c>
      <c r="D21" s="2">
        <f t="shared" si="3"/>
        <v>47.326080000000005</v>
      </c>
      <c r="E21" s="2">
        <f t="shared" si="4"/>
        <v>9.9996000000000009</v>
      </c>
      <c r="F21" s="2">
        <f t="shared" si="5"/>
        <v>333.9948</v>
      </c>
      <c r="G21" s="4">
        <f t="shared" si="6"/>
        <v>1.1808660973164855</v>
      </c>
      <c r="H21" s="5"/>
      <c r="I21" s="5"/>
      <c r="J21" s="5"/>
      <c r="K21" s="5"/>
    </row>
    <row r="22" spans="1:11" s="2" customFormat="1" ht="15" customHeight="1" x14ac:dyDescent="0.15">
      <c r="A22" s="2">
        <f t="shared" si="0"/>
        <v>10</v>
      </c>
      <c r="B22" s="2">
        <f t="shared" si="1"/>
        <v>194.77104</v>
      </c>
      <c r="C22" s="2">
        <f t="shared" si="2"/>
        <v>131.90937600000004</v>
      </c>
      <c r="D22" s="2">
        <f t="shared" si="3"/>
        <v>55.891200000000005</v>
      </c>
      <c r="E22" s="2">
        <f t="shared" si="4"/>
        <v>11.831520000000001</v>
      </c>
      <c r="F22" s="2">
        <f t="shared" si="5"/>
        <v>394.40313600000007</v>
      </c>
      <c r="G22" s="4">
        <f t="shared" si="6"/>
        <v>1.1807419300033153</v>
      </c>
      <c r="H22" s="5"/>
      <c r="I22" s="5"/>
      <c r="J22" s="5"/>
      <c r="K22" s="5"/>
    </row>
    <row r="23" spans="1:11" s="2" customFormat="1" ht="15" customHeight="1" x14ac:dyDescent="0.15">
      <c r="A23" s="2">
        <f t="shared" si="0"/>
        <v>11</v>
      </c>
      <c r="B23" s="2">
        <f t="shared" si="1"/>
        <v>229.94400000000005</v>
      </c>
      <c r="C23" s="2">
        <f t="shared" si="2"/>
        <v>155.81683200000001</v>
      </c>
      <c r="D23" s="2">
        <f t="shared" si="3"/>
        <v>65.954688000000019</v>
      </c>
      <c r="E23" s="2">
        <f t="shared" si="4"/>
        <v>13.972800000000001</v>
      </c>
      <c r="F23" s="2">
        <f t="shared" si="5"/>
        <v>465.68832000000009</v>
      </c>
      <c r="G23" s="4">
        <f t="shared" si="6"/>
        <v>1.1807650919825516</v>
      </c>
      <c r="H23" s="5"/>
      <c r="I23" s="5"/>
      <c r="J23" s="5"/>
      <c r="K23" s="5"/>
    </row>
    <row r="24" spans="1:11" s="2" customFormat="1" ht="15" customHeight="1" x14ac:dyDescent="0.15">
      <c r="A24" s="2">
        <f t="shared" si="0"/>
        <v>12</v>
      </c>
      <c r="B24" s="2">
        <f t="shared" si="1"/>
        <v>271.51622400000002</v>
      </c>
      <c r="C24" s="2">
        <f t="shared" si="2"/>
        <v>183.95520000000005</v>
      </c>
      <c r="D24" s="2">
        <f t="shared" si="3"/>
        <v>77.908416000000003</v>
      </c>
      <c r="E24" s="2">
        <f t="shared" si="4"/>
        <v>16.488672000000005</v>
      </c>
      <c r="F24" s="2">
        <f t="shared" si="5"/>
        <v>549.86851200000001</v>
      </c>
      <c r="G24" s="4">
        <f t="shared" si="6"/>
        <v>1.180776675570032</v>
      </c>
      <c r="H24" s="5"/>
      <c r="I24" s="5"/>
      <c r="J24" s="5"/>
      <c r="K24" s="5"/>
    </row>
    <row r="25" spans="1:11" s="2" customFormat="1" ht="15" customHeight="1" x14ac:dyDescent="0.15">
      <c r="A25" s="2">
        <f t="shared" si="0"/>
        <v>13</v>
      </c>
      <c r="B25" s="2">
        <f t="shared" si="1"/>
        <v>320.60423040000012</v>
      </c>
      <c r="C25" s="2">
        <f t="shared" si="2"/>
        <v>217.21297920000004</v>
      </c>
      <c r="D25" s="2">
        <f t="shared" si="3"/>
        <v>91.977600000000024</v>
      </c>
      <c r="E25" s="2">
        <f t="shared" si="4"/>
        <v>19.477104000000001</v>
      </c>
      <c r="F25" s="2">
        <f t="shared" si="5"/>
        <v>649.27191360000029</v>
      </c>
      <c r="G25" s="4">
        <f t="shared" si="6"/>
        <v>1.1807628851050302</v>
      </c>
      <c r="H25" s="5"/>
      <c r="I25" s="5"/>
      <c r="J25" s="5"/>
      <c r="K25" s="5"/>
    </row>
    <row r="26" spans="1:11" s="2" customFormat="1" ht="15" customHeight="1" x14ac:dyDescent="0.15">
      <c r="A26" s="2">
        <f t="shared" si="0"/>
        <v>14</v>
      </c>
      <c r="B26" s="2">
        <f t="shared" si="1"/>
        <v>378.55190400000009</v>
      </c>
      <c r="C26" s="2">
        <f t="shared" si="2"/>
        <v>256.48338432000008</v>
      </c>
      <c r="D26" s="2">
        <f t="shared" si="3"/>
        <v>108.60648960000002</v>
      </c>
      <c r="E26" s="2">
        <f t="shared" si="4"/>
        <v>22.994400000000006</v>
      </c>
      <c r="F26" s="2">
        <f t="shared" si="5"/>
        <v>766.63617792000025</v>
      </c>
      <c r="G26" s="4">
        <f t="shared" si="6"/>
        <v>1.1807703087219312</v>
      </c>
      <c r="H26" s="5"/>
      <c r="I26" s="5"/>
      <c r="J26" s="5"/>
      <c r="K26" s="5"/>
    </row>
    <row r="27" spans="1:11" s="2" customFormat="1" ht="15" customHeight="1" x14ac:dyDescent="0.15">
      <c r="A27" s="2">
        <f t="shared" si="0"/>
        <v>15</v>
      </c>
      <c r="B27" s="2">
        <f t="shared" si="1"/>
        <v>446.98639872000007</v>
      </c>
      <c r="C27" s="2">
        <f t="shared" si="2"/>
        <v>302.8415232000001</v>
      </c>
      <c r="D27" s="2">
        <f t="shared" si="3"/>
        <v>128.24169216000004</v>
      </c>
      <c r="E27" s="2">
        <f t="shared" si="4"/>
        <v>27.151622400000004</v>
      </c>
      <c r="F27" s="2">
        <f t="shared" si="5"/>
        <v>905.22123648000013</v>
      </c>
      <c r="G27" s="4">
        <f t="shared" si="6"/>
        <v>1.1807680474800875</v>
      </c>
      <c r="H27" s="5"/>
      <c r="I27" s="5"/>
      <c r="J27" s="5"/>
      <c r="K27" s="5"/>
    </row>
    <row r="28" spans="1:11" s="2" customFormat="1" ht="15" customHeight="1" x14ac:dyDescent="0.15">
      <c r="A28" s="2">
        <f t="shared" si="0"/>
        <v>16</v>
      </c>
      <c r="B28" s="2">
        <f t="shared" si="1"/>
        <v>527.78600832000018</v>
      </c>
      <c r="C28" s="2">
        <f t="shared" si="2"/>
        <v>357.58911897600007</v>
      </c>
      <c r="D28" s="2">
        <f t="shared" si="3"/>
        <v>151.42076160000005</v>
      </c>
      <c r="E28" s="2">
        <f t="shared" si="4"/>
        <v>32.060423040000011</v>
      </c>
      <c r="F28" s="2">
        <f t="shared" si="5"/>
        <v>1068.8563119360003</v>
      </c>
      <c r="G28" s="4">
        <f t="shared" si="6"/>
        <v>1.1807679961042035</v>
      </c>
      <c r="H28" s="5"/>
      <c r="I28" s="5"/>
      <c r="J28" s="5"/>
      <c r="K28" s="5"/>
    </row>
    <row r="29" spans="1:11" s="2" customFormat="1" ht="15" customHeight="1" x14ac:dyDescent="0.15">
      <c r="A29" s="2">
        <f t="shared" si="0"/>
        <v>17</v>
      </c>
      <c r="B29" s="2">
        <f t="shared" si="1"/>
        <v>623.1927690240002</v>
      </c>
      <c r="C29" s="2">
        <f t="shared" si="2"/>
        <v>422.22880665600019</v>
      </c>
      <c r="D29" s="2">
        <f t="shared" si="3"/>
        <v>178.79455948800003</v>
      </c>
      <c r="E29" s="2">
        <f t="shared" si="4"/>
        <v>37.855190400000012</v>
      </c>
      <c r="F29" s="2">
        <f t="shared" si="5"/>
        <v>1262.0713255680005</v>
      </c>
      <c r="G29" s="4">
        <f t="shared" si="6"/>
        <v>1.1807685529314464</v>
      </c>
      <c r="H29" s="5"/>
      <c r="I29" s="5"/>
      <c r="J29" s="5"/>
      <c r="K29" s="5"/>
    </row>
    <row r="30" spans="1:11" s="2" customFormat="1" ht="15" customHeight="1" x14ac:dyDescent="0.15">
      <c r="A30" s="2">
        <f t="shared" si="0"/>
        <v>18</v>
      </c>
      <c r="B30" s="2">
        <f t="shared" si="1"/>
        <v>735.84687436800027</v>
      </c>
      <c r="C30" s="2">
        <f t="shared" si="2"/>
        <v>498.55421521920016</v>
      </c>
      <c r="D30" s="2">
        <f t="shared" si="3"/>
        <v>211.11440332800009</v>
      </c>
      <c r="E30" s="2">
        <f t="shared" si="4"/>
        <v>44.698639872000008</v>
      </c>
      <c r="F30" s="2">
        <f t="shared" si="5"/>
        <v>1490.2141327872005</v>
      </c>
      <c r="G30" s="4">
        <f t="shared" si="6"/>
        <v>1.1807681575952866</v>
      </c>
      <c r="H30" s="5"/>
      <c r="I30" s="5"/>
      <c r="J30" s="5"/>
      <c r="K30" s="5"/>
    </row>
    <row r="31" spans="1:11" s="2" customFormat="1" ht="15" customHeight="1" x14ac:dyDescent="0.15">
      <c r="A31" s="2">
        <f t="shared" si="0"/>
        <v>19</v>
      </c>
      <c r="B31" s="2">
        <f t="shared" si="1"/>
        <v>868.86418805760024</v>
      </c>
      <c r="C31" s="2">
        <f t="shared" si="2"/>
        <v>588.67749949440019</v>
      </c>
      <c r="D31" s="2">
        <f t="shared" si="3"/>
        <v>249.27710760960008</v>
      </c>
      <c r="E31" s="2">
        <f t="shared" si="4"/>
        <v>52.778600832000024</v>
      </c>
      <c r="F31" s="2">
        <f t="shared" si="5"/>
        <v>1759.5973959936005</v>
      </c>
      <c r="G31" s="4">
        <f t="shared" si="6"/>
        <v>1.1807683187833256</v>
      </c>
      <c r="H31" s="5"/>
      <c r="I31" s="5"/>
      <c r="J31" s="5"/>
      <c r="K31" s="5"/>
    </row>
    <row r="32" spans="1:11" s="2" customFormat="1" ht="15" customHeight="1" x14ac:dyDescent="0.15">
      <c r="A32" s="2">
        <f t="shared" si="0"/>
        <v>20</v>
      </c>
      <c r="B32" s="2">
        <f t="shared" si="1"/>
        <v>1025.9274819072004</v>
      </c>
      <c r="C32" s="2">
        <f t="shared" si="2"/>
        <v>695.09135044608024</v>
      </c>
      <c r="D32" s="2">
        <f t="shared" si="3"/>
        <v>294.3387497472001</v>
      </c>
      <c r="E32" s="2">
        <f t="shared" si="4"/>
        <v>62.31927690240002</v>
      </c>
      <c r="F32" s="2">
        <f t="shared" si="5"/>
        <v>2077.676859002881</v>
      </c>
      <c r="G32" s="4">
        <f t="shared" si="6"/>
        <v>1.1807682917124693</v>
      </c>
      <c r="H32" s="5"/>
      <c r="I32" s="5"/>
      <c r="J32" s="5"/>
      <c r="K32" s="5"/>
    </row>
    <row r="33" spans="1:11" s="2" customFormat="1" ht="15" customHeight="1" x14ac:dyDescent="0.15">
      <c r="A33" s="2">
        <f t="shared" si="0"/>
        <v>21</v>
      </c>
      <c r="B33" s="2">
        <f t="shared" si="1"/>
        <v>1211.3826073497603</v>
      </c>
      <c r="C33" s="2">
        <f t="shared" si="2"/>
        <v>820.74198552576036</v>
      </c>
      <c r="D33" s="2">
        <f t="shared" si="3"/>
        <v>347.54567522304012</v>
      </c>
      <c r="E33" s="2">
        <f t="shared" si="4"/>
        <v>73.584687436800024</v>
      </c>
      <c r="F33" s="2">
        <f t="shared" si="5"/>
        <v>2453.2549555353608</v>
      </c>
      <c r="G33" s="4">
        <f t="shared" si="6"/>
        <v>1.1807682744905705</v>
      </c>
      <c r="H33" s="5"/>
      <c r="I33" s="5"/>
      <c r="J33" s="5"/>
      <c r="K33" s="5"/>
    </row>
    <row r="34" spans="1:11" s="2" customFormat="1" ht="15" customHeight="1" x14ac:dyDescent="0.15">
      <c r="A34" s="2">
        <f t="shared" si="0"/>
        <v>22</v>
      </c>
      <c r="B34" s="2">
        <f t="shared" si="1"/>
        <v>1430.3621232844805</v>
      </c>
      <c r="C34" s="2">
        <f t="shared" si="2"/>
        <v>969.10608587980823</v>
      </c>
      <c r="D34" s="2">
        <f t="shared" si="3"/>
        <v>410.37099276288018</v>
      </c>
      <c r="E34" s="2">
        <f t="shared" si="4"/>
        <v>86.88641880576003</v>
      </c>
      <c r="F34" s="2">
        <f t="shared" si="5"/>
        <v>2896.7256207329292</v>
      </c>
      <c r="G34" s="4">
        <f t="shared" si="6"/>
        <v>1.1807682932993251</v>
      </c>
      <c r="H34" s="5"/>
      <c r="I34" s="5"/>
      <c r="J34" s="5"/>
      <c r="K34" s="5"/>
    </row>
    <row r="35" spans="1:11" s="2" customFormat="1" ht="15" customHeight="1" x14ac:dyDescent="0.15">
      <c r="A35" s="2">
        <f t="shared" si="0"/>
        <v>23</v>
      </c>
      <c r="B35" s="2">
        <f t="shared" si="1"/>
        <v>1688.9262775910406</v>
      </c>
      <c r="C35" s="2">
        <f t="shared" si="2"/>
        <v>1144.2896986275844</v>
      </c>
      <c r="D35" s="2">
        <f t="shared" si="3"/>
        <v>484.55304293990412</v>
      </c>
      <c r="E35" s="2">
        <f t="shared" si="4"/>
        <v>102.59274819072004</v>
      </c>
      <c r="F35" s="2">
        <f t="shared" si="5"/>
        <v>3420.361767349249</v>
      </c>
      <c r="G35" s="4">
        <f t="shared" si="6"/>
        <v>1.1807682835017268</v>
      </c>
      <c r="H35" s="5"/>
      <c r="I35" s="5"/>
      <c r="J35" s="5"/>
      <c r="K35" s="5"/>
    </row>
    <row r="36" spans="1:11" s="2" customFormat="1" ht="15" customHeight="1" x14ac:dyDescent="0.15">
      <c r="A36" s="2">
        <f t="shared" si="0"/>
        <v>24</v>
      </c>
      <c r="B36" s="2">
        <f t="shared" si="1"/>
        <v>1994.2305608663046</v>
      </c>
      <c r="C36" s="2">
        <f t="shared" si="2"/>
        <v>1351.1410220728326</v>
      </c>
      <c r="D36" s="2">
        <f t="shared" si="3"/>
        <v>572.14484931379218</v>
      </c>
      <c r="E36" s="2">
        <f t="shared" si="4"/>
        <v>121.13826073497603</v>
      </c>
      <c r="F36" s="2">
        <f t="shared" si="5"/>
        <v>4038.6546929879055</v>
      </c>
      <c r="G36" s="4">
        <f t="shared" si="6"/>
        <v>1.1807682863462079</v>
      </c>
      <c r="H36" s="5"/>
      <c r="I36" s="5"/>
      <c r="J36" s="5"/>
      <c r="K36" s="5"/>
    </row>
    <row r="37" spans="1:11" s="2" customFormat="1" ht="15" customHeight="1" x14ac:dyDescent="0.15">
      <c r="A37" s="2">
        <f t="shared" si="0"/>
        <v>25</v>
      </c>
      <c r="B37" s="2">
        <f t="shared" si="1"/>
        <v>2354.7242089254919</v>
      </c>
      <c r="C37" s="2">
        <f t="shared" si="2"/>
        <v>1595.3844486930439</v>
      </c>
      <c r="D37" s="2">
        <f t="shared" si="3"/>
        <v>675.57051103641629</v>
      </c>
      <c r="E37" s="2">
        <f t="shared" si="4"/>
        <v>143.03621232844804</v>
      </c>
      <c r="F37" s="2">
        <f t="shared" si="5"/>
        <v>4768.7153809833999</v>
      </c>
      <c r="G37" s="4">
        <f t="shared" si="6"/>
        <v>0</v>
      </c>
      <c r="H37" s="5"/>
      <c r="I37" s="5"/>
      <c r="J37" s="5"/>
      <c r="K37" s="5"/>
    </row>
    <row r="38" spans="1:11" s="2" customFormat="1" ht="15" customHeight="1" x14ac:dyDescent="0.15">
      <c r="H38" s="5"/>
      <c r="I38" s="5"/>
      <c r="J38" s="5"/>
      <c r="K38" s="5"/>
    </row>
    <row r="39" spans="1:11" s="2" customFormat="1" ht="15" customHeight="1" x14ac:dyDescent="0.15">
      <c r="H39" s="5"/>
      <c r="I39" s="5"/>
      <c r="J39" s="5"/>
      <c r="K39" s="5"/>
    </row>
    <row r="40" spans="1:11" s="2" customFormat="1" ht="15" customHeight="1" x14ac:dyDescent="0.15">
      <c r="H40" s="5"/>
      <c r="I40" s="5"/>
      <c r="J40" s="5"/>
      <c r="K40" s="5"/>
    </row>
    <row r="41" spans="1:11" s="2" customFormat="1" ht="15" customHeight="1" x14ac:dyDescent="0.15">
      <c r="H41" s="5"/>
      <c r="I41" s="5"/>
      <c r="J41" s="5"/>
      <c r="K41" s="5"/>
    </row>
    <row r="42" spans="1:11" s="2" customFormat="1" ht="15" customHeight="1" x14ac:dyDescent="0.15">
      <c r="H42" s="5"/>
      <c r="I42" s="5"/>
      <c r="J42" s="5"/>
      <c r="K42" s="5"/>
    </row>
    <row r="43" spans="1:11" s="2" customFormat="1" ht="15" customHeight="1" x14ac:dyDescent="0.15">
      <c r="H43" s="5"/>
      <c r="I43" s="5"/>
      <c r="J43" s="5"/>
      <c r="K43" s="5"/>
    </row>
    <row r="44" spans="1:11" s="2" customFormat="1" ht="15" customHeight="1" x14ac:dyDescent="0.15">
      <c r="H44" s="5"/>
      <c r="I44" s="5"/>
      <c r="J44" s="5"/>
      <c r="K44" s="5"/>
    </row>
    <row r="45" spans="1:11" s="2" customFormat="1" ht="15" customHeight="1" x14ac:dyDescent="0.15">
      <c r="H45" s="5"/>
      <c r="I45" s="5"/>
      <c r="J45" s="5"/>
      <c r="K45" s="5"/>
    </row>
    <row r="46" spans="1:11" s="2" customFormat="1" ht="15" customHeight="1" x14ac:dyDescent="0.15">
      <c r="H46" s="5"/>
      <c r="I46" s="5"/>
      <c r="J46" s="5"/>
      <c r="K46" s="5"/>
    </row>
  </sheetData>
  <mergeCells count="2">
    <mergeCell ref="B3:E3"/>
    <mergeCell ref="H10:K10"/>
  </mergeCells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 Structure</vt:lpstr>
    </vt:vector>
  </TitlesOfParts>
  <Company>Sinauer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McIntyre</dc:creator>
  <cp:lastModifiedBy>Microsoft Office User</cp:lastModifiedBy>
  <dcterms:created xsi:type="dcterms:W3CDTF">2001-08-02T16:57:38Z</dcterms:created>
  <dcterms:modified xsi:type="dcterms:W3CDTF">2020-06-09T18:12:08Z</dcterms:modified>
</cp:coreProperties>
</file>