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C827BB35-5B48-324E-AB06-472A091B0E65}" xr6:coauthVersionLast="45" xr6:coauthVersionMax="45" xr10:uidLastSave="{00000000-0000-0000-0000-000000000000}"/>
  <bookViews>
    <workbookView xWindow="360" yWindow="460" windowWidth="10000" windowHeight="5380" firstSheet="1" activeTab="2"/>
  </bookViews>
  <sheets>
    <sheet name="Geometric" sheetId="1" r:id="rId1"/>
    <sheet name="Exponential" sheetId="2" r:id="rId2"/>
    <sheet name="World Population Figures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B9" i="2"/>
  <c r="C9" i="2"/>
  <c r="E8" i="2" s="1"/>
  <c r="D9" i="2"/>
  <c r="B10" i="2"/>
  <c r="C10" i="2"/>
  <c r="E9" i="2" s="1"/>
  <c r="D10" i="2"/>
  <c r="B11" i="2"/>
  <c r="C11" i="2"/>
  <c r="E10" i="2" s="1"/>
  <c r="D11" i="2"/>
  <c r="B12" i="2"/>
  <c r="C12" i="2"/>
  <c r="E11" i="2" s="1"/>
  <c r="D12" i="2"/>
  <c r="B13" i="2"/>
  <c r="C13" i="2"/>
  <c r="E12" i="2" s="1"/>
  <c r="D13" i="2"/>
  <c r="B14" i="2"/>
  <c r="C14" i="2"/>
  <c r="E13" i="2" s="1"/>
  <c r="D14" i="2"/>
  <c r="B15" i="2"/>
  <c r="C15" i="2"/>
  <c r="E14" i="2" s="1"/>
  <c r="D15" i="2"/>
  <c r="B16" i="2"/>
  <c r="C16" i="2"/>
  <c r="E15" i="2" s="1"/>
  <c r="D16" i="2"/>
  <c r="B17" i="2"/>
  <c r="C17" i="2"/>
  <c r="E16" i="2" s="1"/>
  <c r="D17" i="2"/>
  <c r="B18" i="2"/>
  <c r="C18" i="2"/>
  <c r="E17" i="2" s="1"/>
  <c r="D18" i="2"/>
  <c r="B19" i="2"/>
  <c r="C19" i="2"/>
  <c r="E18" i="2" s="1"/>
  <c r="D19" i="2"/>
  <c r="B20" i="2"/>
  <c r="C20" i="2"/>
  <c r="E19" i="2" s="1"/>
  <c r="D20" i="2"/>
  <c r="B21" i="2"/>
  <c r="C21" i="2"/>
  <c r="E20" i="2" s="1"/>
  <c r="D21" i="2"/>
  <c r="B22" i="2"/>
  <c r="C22" i="2"/>
  <c r="E21" i="2" s="1"/>
  <c r="D22" i="2"/>
  <c r="B23" i="2"/>
  <c r="C23" i="2"/>
  <c r="E22" i="2" s="1"/>
  <c r="D23" i="2"/>
  <c r="B24" i="2"/>
  <c r="C24" i="2"/>
  <c r="E23" i="2" s="1"/>
  <c r="D24" i="2"/>
  <c r="B25" i="2"/>
  <c r="C25" i="2"/>
  <c r="E24" i="2" s="1"/>
  <c r="D25" i="2"/>
  <c r="B26" i="2"/>
  <c r="C26" i="2"/>
  <c r="E25" i="2" s="1"/>
  <c r="D26" i="2"/>
  <c r="B27" i="2"/>
  <c r="C27" i="2"/>
  <c r="E26" i="2" s="1"/>
  <c r="D27" i="2"/>
  <c r="B28" i="2"/>
  <c r="C28" i="2"/>
  <c r="E27" i="2" s="1"/>
  <c r="C5" i="1"/>
  <c r="B6" i="1" s="1"/>
  <c r="D5" i="1"/>
  <c r="I5" i="1"/>
  <c r="D7" i="3"/>
  <c r="E8" i="3" s="1"/>
  <c r="D8" i="3"/>
  <c r="D9" i="3"/>
  <c r="D10" i="3"/>
  <c r="D11" i="3"/>
  <c r="E11" i="3"/>
  <c r="D12" i="3"/>
  <c r="D13" i="3"/>
  <c r="D14" i="3"/>
  <c r="D15" i="3"/>
  <c r="E15" i="3"/>
  <c r="D16" i="3"/>
  <c r="D17" i="3"/>
  <c r="E17" i="3"/>
  <c r="D18" i="3"/>
  <c r="D19" i="3"/>
  <c r="E19" i="3"/>
  <c r="D20" i="3"/>
  <c r="C6" i="1" l="1"/>
  <c r="E5" i="1"/>
  <c r="F5" i="1" s="1"/>
  <c r="B7" i="1"/>
  <c r="D6" i="1"/>
  <c r="E21" i="3"/>
  <c r="E13" i="3"/>
  <c r="E9" i="3"/>
  <c r="E20" i="3"/>
  <c r="E18" i="3"/>
  <c r="E16" i="3"/>
  <c r="E14" i="3"/>
  <c r="E12" i="3"/>
  <c r="E10" i="3"/>
  <c r="E6" i="1" l="1"/>
  <c r="F6" i="1" s="1"/>
  <c r="D7" i="1"/>
  <c r="C7" i="1"/>
  <c r="B8" i="1"/>
  <c r="C8" i="1" l="1"/>
  <c r="E7" i="1"/>
  <c r="F7" i="1" s="1"/>
  <c r="D8" i="1"/>
  <c r="B9" i="1" s="1"/>
  <c r="C9" i="1" l="1"/>
  <c r="B10" i="1" s="1"/>
  <c r="D9" i="1"/>
  <c r="E8" i="1"/>
  <c r="F8" i="1" s="1"/>
  <c r="E9" i="1" l="1"/>
  <c r="F9" i="1" s="1"/>
  <c r="C10" i="1"/>
  <c r="B11" i="1" s="1"/>
  <c r="D10" i="1"/>
  <c r="E10" i="1" l="1"/>
  <c r="F10" i="1" s="1"/>
  <c r="C11" i="1"/>
  <c r="D11" i="1"/>
  <c r="B12" i="1"/>
  <c r="C12" i="1" l="1"/>
  <c r="B13" i="1" s="1"/>
  <c r="E11" i="1"/>
  <c r="F11" i="1" s="1"/>
  <c r="D12" i="1"/>
  <c r="C13" i="1" l="1"/>
  <c r="B14" i="1" s="1"/>
  <c r="E12" i="1"/>
  <c r="F12" i="1" s="1"/>
  <c r="D13" i="1"/>
  <c r="C14" i="1" l="1"/>
  <c r="D14" i="1"/>
  <c r="B15" i="1" s="1"/>
  <c r="E13" i="1"/>
  <c r="F13" i="1" s="1"/>
  <c r="C15" i="1" l="1"/>
  <c r="B16" i="1" s="1"/>
  <c r="E14" i="1"/>
  <c r="F14" i="1" s="1"/>
  <c r="D15" i="1"/>
  <c r="C16" i="1" l="1"/>
  <c r="B17" i="1" s="1"/>
  <c r="E15" i="1"/>
  <c r="F15" i="1" s="1"/>
  <c r="D16" i="1"/>
  <c r="C17" i="1" l="1"/>
  <c r="B18" i="1"/>
  <c r="D17" i="1"/>
  <c r="E16" i="1"/>
  <c r="F16" i="1" s="1"/>
  <c r="D18" i="1" l="1"/>
  <c r="C18" i="1"/>
  <c r="B19" i="1" s="1"/>
  <c r="E17" i="1"/>
  <c r="F17" i="1" s="1"/>
  <c r="D19" i="1" l="1"/>
  <c r="C19" i="1"/>
  <c r="B20" i="1" s="1"/>
  <c r="E18" i="1"/>
  <c r="F18" i="1" s="1"/>
  <c r="C20" i="1" l="1"/>
  <c r="B21" i="1" s="1"/>
  <c r="E19" i="1"/>
  <c r="F19" i="1" s="1"/>
  <c r="D20" i="1"/>
  <c r="C21" i="1" l="1"/>
  <c r="E20" i="1"/>
  <c r="F20" i="1" s="1"/>
  <c r="D21" i="1"/>
  <c r="B22" i="1" s="1"/>
  <c r="C22" i="1" l="1"/>
  <c r="B23" i="1" s="1"/>
  <c r="D22" i="1"/>
  <c r="E21" i="1"/>
  <c r="F21" i="1" s="1"/>
  <c r="C23" i="1" l="1"/>
  <c r="B24" i="1" s="1"/>
  <c r="E22" i="1"/>
  <c r="F22" i="1" s="1"/>
  <c r="D23" i="1"/>
  <c r="C24" i="1" l="1"/>
  <c r="E23" i="1"/>
  <c r="F23" i="1" s="1"/>
  <c r="D24" i="1"/>
  <c r="B25" i="1"/>
  <c r="C25" i="1" l="1"/>
  <c r="D25" i="1"/>
  <c r="E24" i="1"/>
  <c r="F24" i="1" s="1"/>
</calcChain>
</file>

<file path=xl/sharedStrings.xml><?xml version="1.0" encoding="utf-8"?>
<sst xmlns="http://schemas.openxmlformats.org/spreadsheetml/2006/main" count="39" uniqueCount="30">
  <si>
    <t>Assumes constant per capita rates of birth and death.</t>
  </si>
  <si>
    <t>Variables</t>
  </si>
  <si>
    <t>Constants</t>
  </si>
  <si>
    <t>t</t>
  </si>
  <si>
    <t>Nt</t>
  </si>
  <si>
    <t>b</t>
  </si>
  <si>
    <t>d</t>
  </si>
  <si>
    <t>R</t>
  </si>
  <si>
    <t>Total births</t>
  </si>
  <si>
    <t>Total deaths</t>
  </si>
  <si>
    <r>
      <t>D</t>
    </r>
    <r>
      <rPr>
        <i/>
        <sz val="10"/>
        <rFont val="Arial"/>
        <family val="2"/>
      </rPr>
      <t>N</t>
    </r>
  </si>
  <si>
    <r>
      <t>(</t>
    </r>
    <r>
      <rPr>
        <sz val="10"/>
        <rFont val="Symbol"/>
        <family val="1"/>
        <charset val="2"/>
      </rPr>
      <t>D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N</t>
    </r>
  </si>
  <si>
    <t>Geometric Model of Population Growth</t>
  </si>
  <si>
    <t>r</t>
  </si>
  <si>
    <t>Exponential</t>
  </si>
  <si>
    <t>Geometric</t>
  </si>
  <si>
    <t>Comparison of Exponential and Geometric Models</t>
  </si>
  <si>
    <r>
      <t>r</t>
    </r>
    <r>
      <rPr>
        <sz val="10"/>
        <rFont val="Arial"/>
        <family val="2"/>
      </rPr>
      <t xml:space="preserve"> =</t>
    </r>
  </si>
  <si>
    <r>
      <t>R</t>
    </r>
    <r>
      <rPr>
        <sz val="10"/>
        <rFont val="Arial"/>
        <family val="2"/>
      </rPr>
      <t xml:space="preserve"> =</t>
    </r>
  </si>
  <si>
    <r>
      <t>Time(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</si>
  <si>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Calculated values</t>
  </si>
  <si>
    <t>Year</t>
  </si>
  <si>
    <t>World Population Size Estimates</t>
  </si>
  <si>
    <t>A. From 500 to 1900</t>
  </si>
  <si>
    <t>B. From 1950 to 2000</t>
  </si>
  <si>
    <t>Time (centuries since 500)</t>
  </si>
  <si>
    <t>Estimated population</t>
  </si>
  <si>
    <t>Time (years since 500)</t>
  </si>
  <si>
    <t>l</t>
  </si>
  <si>
    <t>Predicted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</si>
</sst>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/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1" fillId="0" borderId="0" xfId="0" applyFont="1" applyAlignment="1"/>
    <xf numFmtId="0" fontId="6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Geometric Model</a:t>
            </a:r>
          </a:p>
        </c:rich>
      </c:tx>
      <c:layout>
        <c:manualLayout>
          <c:xMode val="edge"/>
          <c:yMode val="edge"/>
          <c:x val="0.39462013688083802"/>
          <c:y val="3.960523786160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1868880282282"/>
          <c:y val="0.22277946297150331"/>
          <c:w val="0.54168354192959756"/>
          <c:h val="0.52476940166620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Geometric!$B$4</c:f>
              <c:strCache>
                <c:ptCount val="1"/>
                <c:pt idx="0">
                  <c:v>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53-4A4D-B86A-D207426F911D}"/>
            </c:ext>
          </c:extLst>
        </c:ser>
        <c:ser>
          <c:idx val="1"/>
          <c:order val="1"/>
          <c:tx>
            <c:strRef>
              <c:f>Geometric!$C$4</c:f>
              <c:strCache>
                <c:ptCount val="1"/>
                <c:pt idx="0">
                  <c:v>Total births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Geometric!$C$5:$C$24</c:f>
              <c:numCache>
                <c:formatCode>0.00</c:formatCode>
                <c:ptCount val="20"/>
                <c:pt idx="0">
                  <c:v>1.25</c:v>
                </c:pt>
                <c:pt idx="1">
                  <c:v>2.1875</c:v>
                </c:pt>
                <c:pt idx="2">
                  <c:v>3.828125</c:v>
                </c:pt>
                <c:pt idx="3">
                  <c:v>6.69921875</c:v>
                </c:pt>
                <c:pt idx="4">
                  <c:v>11.7236328125</c:v>
                </c:pt>
                <c:pt idx="5">
                  <c:v>20.516357421875</c:v>
                </c:pt>
                <c:pt idx="6">
                  <c:v>35.90362548828125</c:v>
                </c:pt>
                <c:pt idx="7">
                  <c:v>62.831344604492188</c:v>
                </c:pt>
                <c:pt idx="8">
                  <c:v>109.95485305786133</c:v>
                </c:pt>
                <c:pt idx="9">
                  <c:v>192.42099285125732</c:v>
                </c:pt>
                <c:pt idx="10">
                  <c:v>336.73673748970032</c:v>
                </c:pt>
                <c:pt idx="11">
                  <c:v>589.28929060697556</c:v>
                </c:pt>
                <c:pt idx="12">
                  <c:v>1031.2562585622072</c:v>
                </c:pt>
                <c:pt idx="13">
                  <c:v>1804.6984524838626</c:v>
                </c:pt>
                <c:pt idx="14">
                  <c:v>3158.2222918467596</c:v>
                </c:pt>
                <c:pt idx="15">
                  <c:v>5526.8890107318293</c:v>
                </c:pt>
                <c:pt idx="16">
                  <c:v>9672.0557687807013</c:v>
                </c:pt>
                <c:pt idx="17">
                  <c:v>16926.097595366227</c:v>
                </c:pt>
                <c:pt idx="18">
                  <c:v>29620.670791890898</c:v>
                </c:pt>
                <c:pt idx="19">
                  <c:v>51836.173885809068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53-4A4D-B86A-D207426F911D}"/>
            </c:ext>
          </c:extLst>
        </c:ser>
        <c:ser>
          <c:idx val="2"/>
          <c:order val="2"/>
          <c:tx>
            <c:strRef>
              <c:f>Geometric!$D$4</c:f>
              <c:strCache>
                <c:ptCount val="1"/>
                <c:pt idx="0">
                  <c:v>Total 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Geometric!$D$5:$D$24</c:f>
              <c:numCache>
                <c:formatCode>0.00</c:formatCode>
                <c:ptCount val="20"/>
                <c:pt idx="0">
                  <c:v>0.5</c:v>
                </c:pt>
                <c:pt idx="1">
                  <c:v>0.875</c:v>
                </c:pt>
                <c:pt idx="2">
                  <c:v>1.53125</c:v>
                </c:pt>
                <c:pt idx="3">
                  <c:v>2.6796875</c:v>
                </c:pt>
                <c:pt idx="4">
                  <c:v>4.689453125</c:v>
                </c:pt>
                <c:pt idx="5">
                  <c:v>8.20654296875</c:v>
                </c:pt>
                <c:pt idx="6">
                  <c:v>14.3614501953125</c:v>
                </c:pt>
                <c:pt idx="7">
                  <c:v>25.132537841796875</c:v>
                </c:pt>
                <c:pt idx="8">
                  <c:v>43.981941223144531</c:v>
                </c:pt>
                <c:pt idx="9">
                  <c:v>76.96839714050293</c:v>
                </c:pt>
                <c:pt idx="10">
                  <c:v>134.69469499588013</c:v>
                </c:pt>
                <c:pt idx="11">
                  <c:v>235.71571624279022</c:v>
                </c:pt>
                <c:pt idx="12">
                  <c:v>412.50250342488289</c:v>
                </c:pt>
                <c:pt idx="13">
                  <c:v>721.87938099354506</c:v>
                </c:pt>
                <c:pt idx="14">
                  <c:v>1263.2889167387038</c:v>
                </c:pt>
                <c:pt idx="15">
                  <c:v>2210.7556042927317</c:v>
                </c:pt>
                <c:pt idx="16">
                  <c:v>3868.8223075122805</c:v>
                </c:pt>
                <c:pt idx="17">
                  <c:v>6770.4390381464909</c:v>
                </c:pt>
                <c:pt idx="18">
                  <c:v>11848.268316756359</c:v>
                </c:pt>
                <c:pt idx="19">
                  <c:v>20734.469554323627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53-4A4D-B86A-D207426F911D}"/>
            </c:ext>
          </c:extLst>
        </c:ser>
        <c:ser>
          <c:idx val="3"/>
          <c:order val="3"/>
          <c:tx>
            <c:v>Delta 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Geometric!$E$5:$E$24</c:f>
              <c:numCache>
                <c:formatCode>0.00</c:formatCode>
                <c:ptCount val="20"/>
                <c:pt idx="0">
                  <c:v>0.75</c:v>
                </c:pt>
                <c:pt idx="1">
                  <c:v>1.3125</c:v>
                </c:pt>
                <c:pt idx="2">
                  <c:v>2.296875</c:v>
                </c:pt>
                <c:pt idx="3">
                  <c:v>4.01953125</c:v>
                </c:pt>
                <c:pt idx="4">
                  <c:v>7.0341796875</c:v>
                </c:pt>
                <c:pt idx="5">
                  <c:v>12.309814453125</c:v>
                </c:pt>
                <c:pt idx="6">
                  <c:v>21.54217529296875</c:v>
                </c:pt>
                <c:pt idx="7">
                  <c:v>37.698806762695312</c:v>
                </c:pt>
                <c:pt idx="8">
                  <c:v>65.972911834716797</c:v>
                </c:pt>
                <c:pt idx="9">
                  <c:v>115.45259571075439</c:v>
                </c:pt>
                <c:pt idx="10">
                  <c:v>202.04204249382019</c:v>
                </c:pt>
                <c:pt idx="11">
                  <c:v>353.57357436418533</c:v>
                </c:pt>
                <c:pt idx="12">
                  <c:v>618.75375513732433</c:v>
                </c:pt>
                <c:pt idx="13">
                  <c:v>1082.8190714903176</c:v>
                </c:pt>
                <c:pt idx="14">
                  <c:v>1894.9333751080558</c:v>
                </c:pt>
                <c:pt idx="15">
                  <c:v>3316.1334064390976</c:v>
                </c:pt>
                <c:pt idx="16">
                  <c:v>5803.2334612684208</c:v>
                </c:pt>
                <c:pt idx="17">
                  <c:v>10155.658557219736</c:v>
                </c:pt>
                <c:pt idx="18">
                  <c:v>17772.402475134535</c:v>
                </c:pt>
                <c:pt idx="19">
                  <c:v>31101.704331485431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53-4A4D-B86A-D207426F9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746656"/>
        <c:axId val="1"/>
      </c:scatterChart>
      <c:scatterChart>
        <c:scatterStyle val="lineMarker"/>
        <c:varyColors val="0"/>
        <c:ser>
          <c:idx val="4"/>
          <c:order val="4"/>
          <c:tx>
            <c:v>Delta N/N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Geometric!$A$5:$A$24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Geometric!$F$5:$F$24</c:f>
              <c:numCache>
                <c:formatCode>0.00</c:formatCode>
                <c:ptCount val="2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0.74999999999999989</c:v>
                </c:pt>
                <c:pt idx="19">
                  <c:v>0.74999999999999978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53-4A4D-B86A-D207426F9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208974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Time (</a:t>
                </a:r>
                <a:r>
                  <a:rPr lang="en-US" sz="975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</a:t>
                </a:r>
                <a:r>
                  <a:rPr lang="en-US" sz="9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7746273962514942"/>
              <c:y val="0.85646326875711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size</a:t>
                </a:r>
              </a:p>
            </c:rich>
          </c:tx>
          <c:layout>
            <c:manualLayout>
              <c:xMode val="edge"/>
              <c:yMode val="edge"/>
              <c:x val="3.1863737760564566E-2"/>
              <c:y val="0.292088629229304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9746656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1"/>
          <c:min val="0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24027376167605"/>
          <c:y val="0.32179255762550474"/>
          <c:w val="0.19363348331420002"/>
          <c:h val="0.326743212358204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Geometric Model</a:t>
            </a:r>
          </a:p>
        </c:rich>
      </c:tx>
      <c:layout>
        <c:manualLayout>
          <c:xMode val="edge"/>
          <c:yMode val="edge"/>
          <c:x val="0.39558949767279478"/>
          <c:y val="3.8299075950639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93744289963953"/>
          <c:y val="0.19575083263660162"/>
          <c:w val="0.48895844743407552"/>
          <c:h val="0.57448613925959169"/>
        </c:manualLayout>
      </c:layout>
      <c:scatterChart>
        <c:scatterStyle val="lineMarker"/>
        <c:varyColors val="0"/>
        <c:ser>
          <c:idx val="0"/>
          <c:order val="0"/>
          <c:tx>
            <c:strRef>
              <c:f>Geometric!$C$4</c:f>
              <c:strCache>
                <c:ptCount val="1"/>
                <c:pt idx="0">
                  <c:v>Total births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xVal>
          <c:yVal>
            <c:numRef>
              <c:f>Geometric!$C$5:$C$24</c:f>
              <c:numCache>
                <c:formatCode>0.00</c:formatCode>
                <c:ptCount val="20"/>
                <c:pt idx="0">
                  <c:v>1.25</c:v>
                </c:pt>
                <c:pt idx="1">
                  <c:v>2.1875</c:v>
                </c:pt>
                <c:pt idx="2">
                  <c:v>3.828125</c:v>
                </c:pt>
                <c:pt idx="3">
                  <c:v>6.69921875</c:v>
                </c:pt>
                <c:pt idx="4">
                  <c:v>11.7236328125</c:v>
                </c:pt>
                <c:pt idx="5">
                  <c:v>20.516357421875</c:v>
                </c:pt>
                <c:pt idx="6">
                  <c:v>35.90362548828125</c:v>
                </c:pt>
                <c:pt idx="7">
                  <c:v>62.831344604492188</c:v>
                </c:pt>
                <c:pt idx="8">
                  <c:v>109.95485305786133</c:v>
                </c:pt>
                <c:pt idx="9">
                  <c:v>192.42099285125732</c:v>
                </c:pt>
                <c:pt idx="10">
                  <c:v>336.73673748970032</c:v>
                </c:pt>
                <c:pt idx="11">
                  <c:v>589.28929060697556</c:v>
                </c:pt>
                <c:pt idx="12">
                  <c:v>1031.2562585622072</c:v>
                </c:pt>
                <c:pt idx="13">
                  <c:v>1804.6984524838626</c:v>
                </c:pt>
                <c:pt idx="14">
                  <c:v>3158.2222918467596</c:v>
                </c:pt>
                <c:pt idx="15">
                  <c:v>5526.8890107318293</c:v>
                </c:pt>
                <c:pt idx="16">
                  <c:v>9672.0557687807013</c:v>
                </c:pt>
                <c:pt idx="17">
                  <c:v>16926.097595366227</c:v>
                </c:pt>
                <c:pt idx="18">
                  <c:v>29620.670791890898</c:v>
                </c:pt>
                <c:pt idx="19">
                  <c:v>51836.173885809068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4F-6C41-8B1F-ED4264ED0DE7}"/>
            </c:ext>
          </c:extLst>
        </c:ser>
        <c:ser>
          <c:idx val="1"/>
          <c:order val="1"/>
          <c:tx>
            <c:strRef>
              <c:f>Geometric!$D$4</c:f>
              <c:strCache>
                <c:ptCount val="1"/>
                <c:pt idx="0">
                  <c:v>Total 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xVal>
          <c:yVal>
            <c:numRef>
              <c:f>Geometric!$D$5:$D$24</c:f>
              <c:numCache>
                <c:formatCode>0.00</c:formatCode>
                <c:ptCount val="20"/>
                <c:pt idx="0">
                  <c:v>0.5</c:v>
                </c:pt>
                <c:pt idx="1">
                  <c:v>0.875</c:v>
                </c:pt>
                <c:pt idx="2">
                  <c:v>1.53125</c:v>
                </c:pt>
                <c:pt idx="3">
                  <c:v>2.6796875</c:v>
                </c:pt>
                <c:pt idx="4">
                  <c:v>4.689453125</c:v>
                </c:pt>
                <c:pt idx="5">
                  <c:v>8.20654296875</c:v>
                </c:pt>
                <c:pt idx="6">
                  <c:v>14.3614501953125</c:v>
                </c:pt>
                <c:pt idx="7">
                  <c:v>25.132537841796875</c:v>
                </c:pt>
                <c:pt idx="8">
                  <c:v>43.981941223144531</c:v>
                </c:pt>
                <c:pt idx="9">
                  <c:v>76.96839714050293</c:v>
                </c:pt>
                <c:pt idx="10">
                  <c:v>134.69469499588013</c:v>
                </c:pt>
                <c:pt idx="11">
                  <c:v>235.71571624279022</c:v>
                </c:pt>
                <c:pt idx="12">
                  <c:v>412.50250342488289</c:v>
                </c:pt>
                <c:pt idx="13">
                  <c:v>721.87938099354506</c:v>
                </c:pt>
                <c:pt idx="14">
                  <c:v>1263.2889167387038</c:v>
                </c:pt>
                <c:pt idx="15">
                  <c:v>2210.7556042927317</c:v>
                </c:pt>
                <c:pt idx="16">
                  <c:v>3868.8223075122805</c:v>
                </c:pt>
                <c:pt idx="17">
                  <c:v>6770.4390381464909</c:v>
                </c:pt>
                <c:pt idx="18">
                  <c:v>11848.268316756359</c:v>
                </c:pt>
                <c:pt idx="19">
                  <c:v>20734.469554323627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4F-6C41-8B1F-ED4264ED0DE7}"/>
            </c:ext>
          </c:extLst>
        </c:ser>
        <c:ser>
          <c:idx val="2"/>
          <c:order val="2"/>
          <c:tx>
            <c:v>Delta 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xVal>
          <c:yVal>
            <c:numRef>
              <c:f>Geometric!$E$5:$E$24</c:f>
              <c:numCache>
                <c:formatCode>0.00</c:formatCode>
                <c:ptCount val="20"/>
                <c:pt idx="0">
                  <c:v>0.75</c:v>
                </c:pt>
                <c:pt idx="1">
                  <c:v>1.3125</c:v>
                </c:pt>
                <c:pt idx="2">
                  <c:v>2.296875</c:v>
                </c:pt>
                <c:pt idx="3">
                  <c:v>4.01953125</c:v>
                </c:pt>
                <c:pt idx="4">
                  <c:v>7.0341796875</c:v>
                </c:pt>
                <c:pt idx="5">
                  <c:v>12.309814453125</c:v>
                </c:pt>
                <c:pt idx="6">
                  <c:v>21.54217529296875</c:v>
                </c:pt>
                <c:pt idx="7">
                  <c:v>37.698806762695312</c:v>
                </c:pt>
                <c:pt idx="8">
                  <c:v>65.972911834716797</c:v>
                </c:pt>
                <c:pt idx="9">
                  <c:v>115.45259571075439</c:v>
                </c:pt>
                <c:pt idx="10">
                  <c:v>202.04204249382019</c:v>
                </c:pt>
                <c:pt idx="11">
                  <c:v>353.57357436418533</c:v>
                </c:pt>
                <c:pt idx="12">
                  <c:v>618.75375513732433</c:v>
                </c:pt>
                <c:pt idx="13">
                  <c:v>1082.8190714903176</c:v>
                </c:pt>
                <c:pt idx="14">
                  <c:v>1894.9333751080558</c:v>
                </c:pt>
                <c:pt idx="15">
                  <c:v>3316.1334064390976</c:v>
                </c:pt>
                <c:pt idx="16">
                  <c:v>5803.2334612684208</c:v>
                </c:pt>
                <c:pt idx="17">
                  <c:v>10155.658557219736</c:v>
                </c:pt>
                <c:pt idx="18">
                  <c:v>17772.402475134535</c:v>
                </c:pt>
                <c:pt idx="19">
                  <c:v>31101.704331485431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4F-6C41-8B1F-ED4264ED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165824"/>
        <c:axId val="1"/>
      </c:scatterChart>
      <c:scatterChart>
        <c:scatterStyle val="lineMarker"/>
        <c:varyColors val="0"/>
        <c:ser>
          <c:idx val="3"/>
          <c:order val="3"/>
          <c:tx>
            <c:v>Delta N/N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Geometric!$B$5:$B$24</c:f>
              <c:numCache>
                <c:formatCode>0.00</c:formatCode>
                <c:ptCount val="20"/>
                <c:pt idx="0">
                  <c:v>1</c:v>
                </c:pt>
                <c:pt idx="1">
                  <c:v>1.75</c:v>
                </c:pt>
                <c:pt idx="2">
                  <c:v>3.0625</c:v>
                </c:pt>
                <c:pt idx="3">
                  <c:v>5.359375</c:v>
                </c:pt>
                <c:pt idx="4">
                  <c:v>9.37890625</c:v>
                </c:pt>
                <c:pt idx="5">
                  <c:v>16.4130859375</c:v>
                </c:pt>
                <c:pt idx="6">
                  <c:v>28.722900390625</c:v>
                </c:pt>
                <c:pt idx="7">
                  <c:v>50.26507568359375</c:v>
                </c:pt>
                <c:pt idx="8">
                  <c:v>87.963882446289062</c:v>
                </c:pt>
                <c:pt idx="9">
                  <c:v>153.93679428100586</c:v>
                </c:pt>
                <c:pt idx="10">
                  <c:v>269.38938999176025</c:v>
                </c:pt>
                <c:pt idx="11">
                  <c:v>471.43143248558044</c:v>
                </c:pt>
                <c:pt idx="12">
                  <c:v>825.00500684976578</c:v>
                </c:pt>
                <c:pt idx="13">
                  <c:v>1443.7587619870901</c:v>
                </c:pt>
                <c:pt idx="14">
                  <c:v>2526.5778334774077</c:v>
                </c:pt>
                <c:pt idx="15">
                  <c:v>4421.5112085854635</c:v>
                </c:pt>
                <c:pt idx="16">
                  <c:v>7737.6446150245611</c:v>
                </c:pt>
                <c:pt idx="17">
                  <c:v>13540.878076292982</c:v>
                </c:pt>
                <c:pt idx="18">
                  <c:v>23696.536633512718</c:v>
                </c:pt>
                <c:pt idx="19">
                  <c:v>41468.939108647253</c:v>
                </c:pt>
              </c:numCache>
            </c:numRef>
          </c:xVal>
          <c:yVal>
            <c:numRef>
              <c:f>Geometric!$F$5:$F$24</c:f>
              <c:numCache>
                <c:formatCode>0.00</c:formatCode>
                <c:ptCount val="2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0.74999999999999989</c:v>
                </c:pt>
                <c:pt idx="19">
                  <c:v>0.74999999999999978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4F-6C41-8B1F-ED4264ED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2120165824"/>
        <c:scaling>
          <c:orientation val="minMax"/>
          <c:max val="42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Nt</a:t>
                </a:r>
              </a:p>
            </c:rich>
          </c:tx>
          <c:layout>
            <c:manualLayout>
              <c:xMode val="edge"/>
              <c:yMode val="edge"/>
              <c:x val="0.42507442917635713"/>
              <c:y val="0.8681123882144941"/>
            </c:manualLayout>
          </c:layout>
          <c:overlay val="0"/>
          <c:spPr>
            <a:noFill/>
            <a:ln w="3175">
              <a:solidFill>
                <a:srgbClr val="FFFFFF"/>
              </a:solidFill>
              <a:prstDash val="solid"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200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Births, deaths, and rates of change</a:t>
                </a:r>
              </a:p>
            </c:rich>
          </c:tx>
          <c:layout>
            <c:manualLayout>
              <c:xMode val="edge"/>
              <c:yMode val="edge"/>
              <c:x val="3.1942009128859201E-2"/>
              <c:y val="0.191495379753197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165824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1"/>
          <c:min val="0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  <c:majorUnit val="0.1"/>
        <c:minorUnit val="0.0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06529671791779"/>
          <c:y val="0.36171349508937256"/>
          <c:w val="0.21376575340082699"/>
          <c:h val="0.2425608143540498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Exponential vs. Geometric Models</a:t>
            </a:r>
          </a:p>
        </c:rich>
      </c:tx>
      <c:layout>
        <c:manualLayout>
          <c:xMode val="edge"/>
          <c:yMode val="edge"/>
          <c:x val="0.28021442682467684"/>
          <c:y val="3.9217038551388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2182613332614"/>
          <c:y val="0.22059584185155934"/>
          <c:w val="0.60927357025182027"/>
          <c:h val="0.53433215026266589"/>
        </c:manualLayout>
      </c:layout>
      <c:scatterChart>
        <c:scatterStyle val="lineMarker"/>
        <c:varyColors val="0"/>
        <c:ser>
          <c:idx val="0"/>
          <c:order val="0"/>
          <c:tx>
            <c:v>Exponential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Exponential!$A$8:$A$28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Exponential!$B$8:$B$28</c:f>
              <c:numCache>
                <c:formatCode>0.00</c:formatCode>
                <c:ptCount val="21"/>
                <c:pt idx="0">
                  <c:v>1</c:v>
                </c:pt>
                <c:pt idx="1">
                  <c:v>1.2840254166877414</c:v>
                </c:pt>
                <c:pt idx="2">
                  <c:v>1.6487212707001282</c:v>
                </c:pt>
                <c:pt idx="3">
                  <c:v>2.1170000166126748</c:v>
                </c:pt>
                <c:pt idx="4">
                  <c:v>2.7182818284590451</c:v>
                </c:pt>
                <c:pt idx="5">
                  <c:v>3.4903429574618414</c:v>
                </c:pt>
                <c:pt idx="6">
                  <c:v>4.4816890703380645</c:v>
                </c:pt>
                <c:pt idx="7">
                  <c:v>5.7546026760057307</c:v>
                </c:pt>
                <c:pt idx="8">
                  <c:v>7.3890560989306504</c:v>
                </c:pt>
                <c:pt idx="9">
                  <c:v>9.4877358363585262</c:v>
                </c:pt>
                <c:pt idx="10">
                  <c:v>12.182493960703473</c:v>
                </c:pt>
                <c:pt idx="11">
                  <c:v>15.642631884188171</c:v>
                </c:pt>
                <c:pt idx="12">
                  <c:v>20.085536923187668</c:v>
                </c:pt>
                <c:pt idx="13">
                  <c:v>25.790339917193062</c:v>
                </c:pt>
                <c:pt idx="14">
                  <c:v>33.115451958692312</c:v>
                </c:pt>
                <c:pt idx="15">
                  <c:v>42.521082000062783</c:v>
                </c:pt>
                <c:pt idx="16">
                  <c:v>54.598150033144236</c:v>
                </c:pt>
                <c:pt idx="17">
                  <c:v>70.105412346687856</c:v>
                </c:pt>
                <c:pt idx="18">
                  <c:v>90.017131300521811</c:v>
                </c:pt>
                <c:pt idx="19">
                  <c:v>115.58428452718766</c:v>
                </c:pt>
                <c:pt idx="20">
                  <c:v>148.4131591025766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E2-EB4A-98FC-EDE8E2A8A3BA}"/>
            </c:ext>
          </c:extLst>
        </c:ser>
        <c:ser>
          <c:idx val="1"/>
          <c:order val="1"/>
          <c:tx>
            <c:v>Geometric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Exponential!$A$8:$A$28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Exponential!$C$8:$C$28</c:f>
              <c:numCache>
                <c:formatCode>0.00</c:formatCode>
                <c:ptCount val="21"/>
                <c:pt idx="0">
                  <c:v>1</c:v>
                </c:pt>
                <c:pt idx="1">
                  <c:v>1.25</c:v>
                </c:pt>
                <c:pt idx="2">
                  <c:v>1.5625</c:v>
                </c:pt>
                <c:pt idx="3">
                  <c:v>1.953125</c:v>
                </c:pt>
                <c:pt idx="4">
                  <c:v>2.44140625</c:v>
                </c:pt>
                <c:pt idx="5">
                  <c:v>3.0517578125</c:v>
                </c:pt>
                <c:pt idx="6">
                  <c:v>3.814697265625</c:v>
                </c:pt>
                <c:pt idx="7">
                  <c:v>4.76837158203125</c:v>
                </c:pt>
                <c:pt idx="8">
                  <c:v>5.9604644775390625</c:v>
                </c:pt>
                <c:pt idx="9">
                  <c:v>7.4505805969238281</c:v>
                </c:pt>
                <c:pt idx="10">
                  <c:v>9.3132257461547852</c:v>
                </c:pt>
                <c:pt idx="11">
                  <c:v>11.641532182693481</c:v>
                </c:pt>
                <c:pt idx="12">
                  <c:v>14.551915228366852</c:v>
                </c:pt>
                <c:pt idx="13">
                  <c:v>18.189894035458565</c:v>
                </c:pt>
                <c:pt idx="14">
                  <c:v>22.737367544323206</c:v>
                </c:pt>
                <c:pt idx="15">
                  <c:v>28.421709430404007</c:v>
                </c:pt>
                <c:pt idx="16">
                  <c:v>35.527136788005009</c:v>
                </c:pt>
                <c:pt idx="17">
                  <c:v>44.408920985006262</c:v>
                </c:pt>
                <c:pt idx="18">
                  <c:v>55.511151231257827</c:v>
                </c:pt>
                <c:pt idx="19">
                  <c:v>69.388939039072284</c:v>
                </c:pt>
                <c:pt idx="20">
                  <c:v>86.736173798840355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E2-EB4A-98FC-EDE8E2A8A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304112"/>
        <c:axId val="1"/>
      </c:scatterChart>
      <c:valAx>
        <c:axId val="2096304112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Time (</a:t>
                </a:r>
                <a:r>
                  <a:rPr lang="en-US" sz="875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</a:t>
                </a:r>
                <a:r>
                  <a:rPr lang="en-US" sz="8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9332850737775737"/>
              <c:y val="0.86277484813054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size</a:t>
                </a:r>
              </a:p>
            </c:rich>
          </c:tx>
          <c:layout>
            <c:manualLayout>
              <c:xMode val="edge"/>
              <c:yMode val="edge"/>
              <c:x val="3.3420069254319257E-2"/>
              <c:y val="0.313736308411106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630411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65701475551475"/>
          <c:y val="0.42158316442742449"/>
          <c:w val="0.1953788664098664"/>
          <c:h val="0.1323575051109356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Human Population Growth from 500 to 1900 C.E.</a:t>
            </a:r>
          </a:p>
        </c:rich>
      </c:tx>
      <c:layout>
        <c:manualLayout>
          <c:xMode val="edge"/>
          <c:yMode val="edge"/>
          <c:x val="0.17308224140556883"/>
          <c:y val="3.6364758738960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2390421864404"/>
          <c:y val="0.20909736274902505"/>
          <c:w val="0.34341714564596987"/>
          <c:h val="0.563653760453893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Population Figures'!$C$6</c:f>
              <c:strCache>
                <c:ptCount val="1"/>
                <c:pt idx="0">
                  <c:v>Estimated population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'World Population Figures'!$B$7:$B$21</c:f>
              <c:numCache>
                <c:formatCode>General</c:formatCode>
                <c:ptCount val="15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  <c:pt idx="13">
                  <c:v>1800</c:v>
                </c:pt>
                <c:pt idx="14">
                  <c:v>1900</c:v>
                </c:pt>
              </c:numCache>
            </c:numRef>
          </c:xVal>
          <c:yVal>
            <c:numRef>
              <c:f>'World Population Figures'!$C$7:$C$21</c:f>
              <c:numCache>
                <c:formatCode>#,##0</c:formatCode>
                <c:ptCount val="15"/>
                <c:pt idx="0">
                  <c:v>190000000</c:v>
                </c:pt>
                <c:pt idx="1">
                  <c:v>200000000</c:v>
                </c:pt>
                <c:pt idx="2">
                  <c:v>207000000</c:v>
                </c:pt>
                <c:pt idx="3">
                  <c:v>220000000</c:v>
                </c:pt>
                <c:pt idx="4">
                  <c:v>226000000</c:v>
                </c:pt>
                <c:pt idx="5">
                  <c:v>254000000</c:v>
                </c:pt>
                <c:pt idx="6">
                  <c:v>301000000</c:v>
                </c:pt>
                <c:pt idx="7">
                  <c:v>360000000</c:v>
                </c:pt>
                <c:pt idx="8">
                  <c:v>360000000</c:v>
                </c:pt>
                <c:pt idx="9">
                  <c:v>350000000</c:v>
                </c:pt>
                <c:pt idx="10">
                  <c:v>425000000</c:v>
                </c:pt>
                <c:pt idx="11">
                  <c:v>545000000</c:v>
                </c:pt>
                <c:pt idx="12">
                  <c:v>600000000</c:v>
                </c:pt>
                <c:pt idx="13">
                  <c:v>813000000</c:v>
                </c:pt>
                <c:pt idx="14">
                  <c:v>1550000000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07-044B-B29C-261DCB48B15E}"/>
            </c:ext>
          </c:extLst>
        </c:ser>
        <c:ser>
          <c:idx val="2"/>
          <c:order val="1"/>
          <c:tx>
            <c:strRef>
              <c:f>'World Population Figures'!$E$6</c:f>
              <c:strCache>
                <c:ptCount val="1"/>
                <c:pt idx="0">
                  <c:v>Predicted population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'World Population Figures'!$B$7:$B$21</c:f>
              <c:numCache>
                <c:formatCode>General</c:formatCode>
                <c:ptCount val="15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  <c:pt idx="13">
                  <c:v>1800</c:v>
                </c:pt>
                <c:pt idx="14">
                  <c:v>1900</c:v>
                </c:pt>
              </c:numCache>
            </c:numRef>
          </c:xVal>
          <c:yVal>
            <c:numRef>
              <c:f>'World Population Figures'!$E$7:$E$21</c:f>
              <c:numCache>
                <c:formatCode>#,##0</c:formatCode>
                <c:ptCount val="15"/>
                <c:pt idx="0">
                  <c:v>190000000</c:v>
                </c:pt>
                <c:pt idx="1">
                  <c:v>200000000</c:v>
                </c:pt>
                <c:pt idx="2">
                  <c:v>210526315.78947365</c:v>
                </c:pt>
                <c:pt idx="3">
                  <c:v>221606648.19944596</c:v>
                </c:pt>
                <c:pt idx="4">
                  <c:v>233270155.99941677</c:v>
                </c:pt>
                <c:pt idx="5">
                  <c:v>245547532.63096502</c:v>
                </c:pt>
                <c:pt idx="6">
                  <c:v>258471086.97996315</c:v>
                </c:pt>
                <c:pt idx="7">
                  <c:v>272074828.39996123</c:v>
                </c:pt>
                <c:pt idx="8">
                  <c:v>286394556.21048546</c:v>
                </c:pt>
                <c:pt idx="9">
                  <c:v>301467953.90577418</c:v>
                </c:pt>
                <c:pt idx="10">
                  <c:v>317334688.32186753</c:v>
                </c:pt>
                <c:pt idx="11">
                  <c:v>334036514.02301842</c:v>
                </c:pt>
                <c:pt idx="12">
                  <c:v>351617383.18212467</c:v>
                </c:pt>
                <c:pt idx="13">
                  <c:v>370123561.24434173</c:v>
                </c:pt>
                <c:pt idx="14">
                  <c:v>389603748.67825437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07-044B-B29C-261DCB48B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078176"/>
        <c:axId val="1"/>
      </c:scatterChart>
      <c:valAx>
        <c:axId val="2120078176"/>
        <c:scaling>
          <c:orientation val="minMax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C.E.</a:t>
                </a:r>
              </a:p>
            </c:rich>
          </c:tx>
          <c:layout>
            <c:manualLayout>
              <c:xMode val="edge"/>
              <c:yMode val="edge"/>
              <c:x val="0.37913252879315074"/>
              <c:y val="0.872754209735061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(millions)</a:t>
                </a:r>
              </a:p>
            </c:rich>
          </c:tx>
          <c:layout>
            <c:manualLayout>
              <c:xMode val="edge"/>
              <c:yMode val="edge"/>
              <c:x val="3.5715383147180868E-2"/>
              <c:y val="0.28182688022694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078176"/>
        <c:crosses val="autoZero"/>
        <c:crossBetween val="midCat"/>
        <c:majorUnit val="400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60293113576541"/>
          <c:y val="0.43183151002516046"/>
          <c:w val="0.31319643682912451"/>
          <c:h val="0.1227310607439929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75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Rate of World Population Growth (</a:t>
            </a:r>
            <a:r>
              <a:rPr lang="en-US" sz="975" b="1" i="1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r</a:t>
            </a:r>
            <a:r>
              <a:rPr lang="en-US" sz="975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)</a:t>
            </a:r>
          </a:p>
        </c:rich>
      </c:tx>
      <c:layout>
        <c:manualLayout>
          <c:xMode val="edge"/>
          <c:yMode val="edge"/>
          <c:x val="0.25419834088860149"/>
          <c:y val="3.6200249754988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3635987772617"/>
          <c:y val="0.20815143609118392"/>
          <c:w val="0.78214874119569688"/>
          <c:h val="0.628979339492925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'World Population Figures'!$D$6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'World Population Figures'!$B$7:$B$20</c:f>
              <c:numCache>
                <c:formatCode>General</c:formatCode>
                <c:ptCount val="14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  <c:pt idx="13">
                  <c:v>1800</c:v>
                </c:pt>
              </c:numCache>
            </c:numRef>
          </c:xVal>
          <c:yVal>
            <c:numRef>
              <c:f>'World Population Figures'!$D$7:$D$20</c:f>
              <c:numCache>
                <c:formatCode>General</c:formatCode>
                <c:ptCount val="14"/>
                <c:pt idx="0">
                  <c:v>5.1293294387550481E-2</c:v>
                </c:pt>
                <c:pt idx="1">
                  <c:v>3.4401426717332317E-2</c:v>
                </c:pt>
                <c:pt idx="2">
                  <c:v>6.090875308699252E-2</c:v>
                </c:pt>
                <c:pt idx="3">
                  <c:v>2.6907452919924402E-2</c:v>
                </c:pt>
                <c:pt idx="4">
                  <c:v>0.11679926774625068</c:v>
                </c:pt>
                <c:pt idx="5">
                  <c:v>0.16977599773033905</c:v>
                </c:pt>
                <c:pt idx="6">
                  <c:v>0.17899376670128</c:v>
                </c:pt>
                <c:pt idx="7">
                  <c:v>0</c:v>
                </c:pt>
                <c:pt idx="8">
                  <c:v>-2.8170876966696335E-2</c:v>
                </c:pt>
                <c:pt idx="9">
                  <c:v>0.1941560144409574</c:v>
                </c:pt>
                <c:pt idx="10">
                  <c:v>0.24869662573882734</c:v>
                </c:pt>
                <c:pt idx="11">
                  <c:v>9.6143860552902347E-2</c:v>
                </c:pt>
                <c:pt idx="12">
                  <c:v>0.30380145433166422</c:v>
                </c:pt>
                <c:pt idx="13">
                  <c:v>0.64527910036548164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57-9E43-BC1D-70AF04EB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796272"/>
        <c:axId val="1"/>
      </c:scatterChart>
      <c:valAx>
        <c:axId val="2076796272"/>
        <c:scaling>
          <c:orientation val="minMax"/>
          <c:max val="20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19007013861617"/>
              <c:y val="0.873331025339097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 of population growth</a:t>
                </a:r>
              </a:p>
            </c:rich>
          </c:tx>
          <c:layout>
            <c:manualLayout>
              <c:xMode val="edge"/>
              <c:yMode val="edge"/>
              <c:x val="3.631404869837164E-2"/>
              <c:y val="0.26697684194304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6796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165100</xdr:colOff>
      <xdr:row>5</xdr:row>
      <xdr:rowOff>63500</xdr:rowOff>
    </xdr:from>
    <xdr:to>
      <xdr:col>12</xdr:col>
      <xdr:colOff>279400</xdr:colOff>
      <xdr:row>19</xdr:row>
      <xdr:rowOff>139700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3DBA472-3EBF-EA46-9FD6-4613F8D4B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101600</xdr:colOff>
      <xdr:row>20</xdr:row>
      <xdr:rowOff>0</xdr:rowOff>
    </xdr:from>
    <xdr:to>
      <xdr:col>12</xdr:col>
      <xdr:colOff>203200</xdr:colOff>
      <xdr:row>36</xdr:row>
      <xdr:rowOff>139700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C45EF9AB-FED4-AA43-BF6D-DFD7AA813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177800</xdr:rowOff>
    </xdr:from>
    <xdr:to>
      <xdr:col>9</xdr:col>
      <xdr:colOff>762000</xdr:colOff>
      <xdr:row>20</xdr:row>
      <xdr:rowOff>101600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5381302D-B829-F948-918F-E1F2C0FD4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5</xdr:row>
      <xdr:rowOff>241300</xdr:rowOff>
    </xdr:from>
    <xdr:to>
      <xdr:col>11</xdr:col>
      <xdr:colOff>660400</xdr:colOff>
      <xdr:row>20</xdr:row>
      <xdr:rowOff>12700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92AAB2A4-9147-F242-9F99-C31501438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165100</xdr:colOff>
      <xdr:row>21</xdr:row>
      <xdr:rowOff>63500</xdr:rowOff>
    </xdr:from>
    <xdr:to>
      <xdr:col>11</xdr:col>
      <xdr:colOff>520700</xdr:colOff>
      <xdr:row>34</xdr:row>
      <xdr:rowOff>177800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F3D962A0-4EFE-6F4F-AC69-7F4EF8A40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D14" workbookViewId="0">
      <selection activeCell="C5" sqref="C5"/>
    </sheetView>
  </sheetViews>
  <sheetFormatPr baseColWidth="10" defaultColWidth="14.83203125" defaultRowHeight="14.5" customHeight="1" x14ac:dyDescent="0.15"/>
  <cols>
    <col min="1" max="1" width="6.83203125" style="2" customWidth="1"/>
    <col min="2" max="6" width="11.6640625" style="3" customWidth="1"/>
    <col min="7" max="9" width="7.33203125" style="2" customWidth="1"/>
    <col min="10" max="16384" width="14.83203125" style="2"/>
  </cols>
  <sheetData>
    <row r="1" spans="1:9" ht="14.5" customHeight="1" x14ac:dyDescent="0.15">
      <c r="A1" s="2" t="s">
        <v>12</v>
      </c>
    </row>
    <row r="2" spans="1:9" ht="14.5" customHeight="1" x14ac:dyDescent="0.15">
      <c r="A2" s="2" t="s">
        <v>0</v>
      </c>
    </row>
    <row r="3" spans="1:9" ht="14.5" customHeight="1" thickBot="1" x14ac:dyDescent="0.2">
      <c r="B3" s="4" t="s">
        <v>1</v>
      </c>
      <c r="C3" s="4"/>
      <c r="D3" s="4"/>
      <c r="E3" s="4"/>
      <c r="F3" s="4"/>
      <c r="G3" s="32" t="s">
        <v>2</v>
      </c>
      <c r="H3" s="33"/>
      <c r="I3" s="34"/>
    </row>
    <row r="4" spans="1:9" ht="14.5" customHeight="1" thickTop="1" x14ac:dyDescent="0.15">
      <c r="A4" s="5" t="s">
        <v>3</v>
      </c>
      <c r="B4" s="6" t="s">
        <v>4</v>
      </c>
      <c r="C4" s="7" t="s">
        <v>8</v>
      </c>
      <c r="D4" s="7" t="s">
        <v>9</v>
      </c>
      <c r="E4" s="8" t="s">
        <v>10</v>
      </c>
      <c r="F4" s="7" t="s">
        <v>11</v>
      </c>
      <c r="G4" s="9" t="s">
        <v>5</v>
      </c>
      <c r="H4" s="10" t="s">
        <v>6</v>
      </c>
      <c r="I4" s="11" t="s">
        <v>7</v>
      </c>
    </row>
    <row r="5" spans="1:9" ht="14.5" customHeight="1" x14ac:dyDescent="0.15">
      <c r="A5" s="2">
        <v>0</v>
      </c>
      <c r="B5" s="3">
        <v>1</v>
      </c>
      <c r="C5" s="3">
        <f t="shared" ref="C5:C25" si="0">B5*$G$5</f>
        <v>1.25</v>
      </c>
      <c r="D5" s="3">
        <f>B5*$H$5</f>
        <v>0.5</v>
      </c>
      <c r="E5" s="3">
        <f>B6-B5</f>
        <v>0.75</v>
      </c>
      <c r="F5" s="3">
        <f>E5/B5</f>
        <v>0.75</v>
      </c>
      <c r="G5" s="12">
        <v>1.25</v>
      </c>
      <c r="H5" s="13">
        <v>0.5</v>
      </c>
      <c r="I5" s="14">
        <f>$G$5-$H$5</f>
        <v>0.75</v>
      </c>
    </row>
    <row r="6" spans="1:9" ht="14.5" customHeight="1" x14ac:dyDescent="0.15">
      <c r="A6" s="2">
        <v>1</v>
      </c>
      <c r="B6" s="3">
        <f>B5+C5-D5</f>
        <v>1.75</v>
      </c>
      <c r="C6" s="3">
        <f t="shared" si="0"/>
        <v>2.1875</v>
      </c>
      <c r="D6" s="3">
        <f>B6*$H$5</f>
        <v>0.875</v>
      </c>
      <c r="E6" s="3">
        <f>B7-B6</f>
        <v>1.3125</v>
      </c>
      <c r="F6" s="3">
        <f>E6/B6</f>
        <v>0.75</v>
      </c>
    </row>
    <row r="7" spans="1:9" ht="14.5" customHeight="1" x14ac:dyDescent="0.15">
      <c r="A7" s="2">
        <v>2</v>
      </c>
      <c r="B7" s="3">
        <f t="shared" ref="B7:B24" si="1">B6+C6-D6</f>
        <v>3.0625</v>
      </c>
      <c r="C7" s="3">
        <f t="shared" si="0"/>
        <v>3.828125</v>
      </c>
      <c r="D7" s="3">
        <f t="shared" ref="D7:D24" si="2">B7*$H$5</f>
        <v>1.53125</v>
      </c>
      <c r="E7" s="3">
        <f t="shared" ref="E7:E24" si="3">B8-B7</f>
        <v>2.296875</v>
      </c>
      <c r="F7" s="3">
        <f t="shared" ref="F7:F24" si="4">E7/B7</f>
        <v>0.75</v>
      </c>
    </row>
    <row r="8" spans="1:9" ht="14.5" customHeight="1" x14ac:dyDescent="0.15">
      <c r="A8" s="2">
        <v>3</v>
      </c>
      <c r="B8" s="3">
        <f t="shared" si="1"/>
        <v>5.359375</v>
      </c>
      <c r="C8" s="3">
        <f t="shared" si="0"/>
        <v>6.69921875</v>
      </c>
      <c r="D8" s="3">
        <f t="shared" si="2"/>
        <v>2.6796875</v>
      </c>
      <c r="E8" s="3">
        <f t="shared" si="3"/>
        <v>4.01953125</v>
      </c>
      <c r="F8" s="3">
        <f t="shared" si="4"/>
        <v>0.75</v>
      </c>
    </row>
    <row r="9" spans="1:9" ht="14.5" customHeight="1" x14ac:dyDescent="0.15">
      <c r="A9" s="2">
        <v>4</v>
      </c>
      <c r="B9" s="3">
        <f t="shared" si="1"/>
        <v>9.37890625</v>
      </c>
      <c r="C9" s="3">
        <f t="shared" si="0"/>
        <v>11.7236328125</v>
      </c>
      <c r="D9" s="3">
        <f t="shared" si="2"/>
        <v>4.689453125</v>
      </c>
      <c r="E9" s="3">
        <f t="shared" si="3"/>
        <v>7.0341796875</v>
      </c>
      <c r="F9" s="3">
        <f t="shared" si="4"/>
        <v>0.75</v>
      </c>
    </row>
    <row r="10" spans="1:9" ht="14.5" customHeight="1" x14ac:dyDescent="0.15">
      <c r="A10" s="2">
        <v>5</v>
      </c>
      <c r="B10" s="3">
        <f t="shared" si="1"/>
        <v>16.4130859375</v>
      </c>
      <c r="C10" s="3">
        <f t="shared" si="0"/>
        <v>20.516357421875</v>
      </c>
      <c r="D10" s="3">
        <f t="shared" si="2"/>
        <v>8.20654296875</v>
      </c>
      <c r="E10" s="3">
        <f t="shared" si="3"/>
        <v>12.309814453125</v>
      </c>
      <c r="F10" s="3">
        <f t="shared" si="4"/>
        <v>0.75</v>
      </c>
    </row>
    <row r="11" spans="1:9" ht="14.5" customHeight="1" x14ac:dyDescent="0.15">
      <c r="A11" s="2">
        <v>6</v>
      </c>
      <c r="B11" s="3">
        <f t="shared" si="1"/>
        <v>28.722900390625</v>
      </c>
      <c r="C11" s="3">
        <f t="shared" si="0"/>
        <v>35.90362548828125</v>
      </c>
      <c r="D11" s="3">
        <f t="shared" si="2"/>
        <v>14.3614501953125</v>
      </c>
      <c r="E11" s="3">
        <f t="shared" si="3"/>
        <v>21.54217529296875</v>
      </c>
      <c r="F11" s="3">
        <f t="shared" si="4"/>
        <v>0.75</v>
      </c>
    </row>
    <row r="12" spans="1:9" ht="14.5" customHeight="1" x14ac:dyDescent="0.15">
      <c r="A12" s="2">
        <v>7</v>
      </c>
      <c r="B12" s="3">
        <f t="shared" si="1"/>
        <v>50.26507568359375</v>
      </c>
      <c r="C12" s="3">
        <f t="shared" si="0"/>
        <v>62.831344604492188</v>
      </c>
      <c r="D12" s="3">
        <f t="shared" si="2"/>
        <v>25.132537841796875</v>
      </c>
      <c r="E12" s="3">
        <f t="shared" si="3"/>
        <v>37.698806762695312</v>
      </c>
      <c r="F12" s="3">
        <f t="shared" si="4"/>
        <v>0.75</v>
      </c>
    </row>
    <row r="13" spans="1:9" ht="14.5" customHeight="1" x14ac:dyDescent="0.15">
      <c r="A13" s="2">
        <v>8</v>
      </c>
      <c r="B13" s="3">
        <f t="shared" si="1"/>
        <v>87.963882446289062</v>
      </c>
      <c r="C13" s="3">
        <f t="shared" si="0"/>
        <v>109.95485305786133</v>
      </c>
      <c r="D13" s="3">
        <f t="shared" si="2"/>
        <v>43.981941223144531</v>
      </c>
      <c r="E13" s="3">
        <f t="shared" si="3"/>
        <v>65.972911834716797</v>
      </c>
      <c r="F13" s="3">
        <f t="shared" si="4"/>
        <v>0.75</v>
      </c>
    </row>
    <row r="14" spans="1:9" ht="14.5" customHeight="1" x14ac:dyDescent="0.15">
      <c r="A14" s="2">
        <v>9</v>
      </c>
      <c r="B14" s="3">
        <f t="shared" si="1"/>
        <v>153.93679428100586</v>
      </c>
      <c r="C14" s="3">
        <f t="shared" si="0"/>
        <v>192.42099285125732</v>
      </c>
      <c r="D14" s="3">
        <f t="shared" si="2"/>
        <v>76.96839714050293</v>
      </c>
      <c r="E14" s="3">
        <f t="shared" si="3"/>
        <v>115.45259571075439</v>
      </c>
      <c r="F14" s="3">
        <f t="shared" si="4"/>
        <v>0.75</v>
      </c>
    </row>
    <row r="15" spans="1:9" ht="14.5" customHeight="1" x14ac:dyDescent="0.15">
      <c r="A15" s="2">
        <v>10</v>
      </c>
      <c r="B15" s="3">
        <f t="shared" si="1"/>
        <v>269.38938999176025</v>
      </c>
      <c r="C15" s="3">
        <f t="shared" si="0"/>
        <v>336.73673748970032</v>
      </c>
      <c r="D15" s="3">
        <f t="shared" si="2"/>
        <v>134.69469499588013</v>
      </c>
      <c r="E15" s="3">
        <f t="shared" si="3"/>
        <v>202.04204249382019</v>
      </c>
      <c r="F15" s="3">
        <f t="shared" si="4"/>
        <v>0.75</v>
      </c>
    </row>
    <row r="16" spans="1:9" ht="14.5" customHeight="1" x14ac:dyDescent="0.15">
      <c r="A16" s="2">
        <v>11</v>
      </c>
      <c r="B16" s="3">
        <f t="shared" si="1"/>
        <v>471.43143248558044</v>
      </c>
      <c r="C16" s="3">
        <f t="shared" si="0"/>
        <v>589.28929060697556</v>
      </c>
      <c r="D16" s="3">
        <f t="shared" si="2"/>
        <v>235.71571624279022</v>
      </c>
      <c r="E16" s="3">
        <f t="shared" si="3"/>
        <v>353.57357436418533</v>
      </c>
      <c r="F16" s="3">
        <f t="shared" si="4"/>
        <v>0.75</v>
      </c>
    </row>
    <row r="17" spans="1:6" ht="14.5" customHeight="1" x14ac:dyDescent="0.15">
      <c r="A17" s="2">
        <v>12</v>
      </c>
      <c r="B17" s="3">
        <f t="shared" si="1"/>
        <v>825.00500684976578</v>
      </c>
      <c r="C17" s="3">
        <f t="shared" si="0"/>
        <v>1031.2562585622072</v>
      </c>
      <c r="D17" s="3">
        <f t="shared" si="2"/>
        <v>412.50250342488289</v>
      </c>
      <c r="E17" s="3">
        <f t="shared" si="3"/>
        <v>618.75375513732433</v>
      </c>
      <c r="F17" s="3">
        <f t="shared" si="4"/>
        <v>0.75</v>
      </c>
    </row>
    <row r="18" spans="1:6" ht="14.5" customHeight="1" x14ac:dyDescent="0.15">
      <c r="A18" s="2">
        <v>13</v>
      </c>
      <c r="B18" s="3">
        <f t="shared" si="1"/>
        <v>1443.7587619870901</v>
      </c>
      <c r="C18" s="3">
        <f t="shared" si="0"/>
        <v>1804.6984524838626</v>
      </c>
      <c r="D18" s="3">
        <f t="shared" si="2"/>
        <v>721.87938099354506</v>
      </c>
      <c r="E18" s="3">
        <f t="shared" si="3"/>
        <v>1082.8190714903176</v>
      </c>
      <c r="F18" s="3">
        <f t="shared" si="4"/>
        <v>0.75</v>
      </c>
    </row>
    <row r="19" spans="1:6" ht="14.5" customHeight="1" x14ac:dyDescent="0.15">
      <c r="A19" s="2">
        <v>14</v>
      </c>
      <c r="B19" s="3">
        <f t="shared" si="1"/>
        <v>2526.5778334774077</v>
      </c>
      <c r="C19" s="3">
        <f t="shared" si="0"/>
        <v>3158.2222918467596</v>
      </c>
      <c r="D19" s="3">
        <f t="shared" si="2"/>
        <v>1263.2889167387038</v>
      </c>
      <c r="E19" s="3">
        <f t="shared" si="3"/>
        <v>1894.9333751080558</v>
      </c>
      <c r="F19" s="3">
        <f t="shared" si="4"/>
        <v>0.75</v>
      </c>
    </row>
    <row r="20" spans="1:6" ht="14.5" customHeight="1" x14ac:dyDescent="0.15">
      <c r="A20" s="2">
        <v>15</v>
      </c>
      <c r="B20" s="3">
        <f t="shared" si="1"/>
        <v>4421.5112085854635</v>
      </c>
      <c r="C20" s="3">
        <f t="shared" si="0"/>
        <v>5526.8890107318293</v>
      </c>
      <c r="D20" s="3">
        <f t="shared" si="2"/>
        <v>2210.7556042927317</v>
      </c>
      <c r="E20" s="3">
        <f t="shared" si="3"/>
        <v>3316.1334064390976</v>
      </c>
      <c r="F20" s="3">
        <f t="shared" si="4"/>
        <v>0.75</v>
      </c>
    </row>
    <row r="21" spans="1:6" ht="14.5" customHeight="1" x14ac:dyDescent="0.15">
      <c r="A21" s="2">
        <v>16</v>
      </c>
      <c r="B21" s="3">
        <f t="shared" si="1"/>
        <v>7737.6446150245611</v>
      </c>
      <c r="C21" s="3">
        <f t="shared" si="0"/>
        <v>9672.0557687807013</v>
      </c>
      <c r="D21" s="3">
        <f t="shared" si="2"/>
        <v>3868.8223075122805</v>
      </c>
      <c r="E21" s="3">
        <f t="shared" si="3"/>
        <v>5803.2334612684208</v>
      </c>
      <c r="F21" s="3">
        <f t="shared" si="4"/>
        <v>0.75</v>
      </c>
    </row>
    <row r="22" spans="1:6" ht="14.5" customHeight="1" x14ac:dyDescent="0.15">
      <c r="A22" s="2">
        <v>17</v>
      </c>
      <c r="B22" s="3">
        <f t="shared" si="1"/>
        <v>13540.878076292982</v>
      </c>
      <c r="C22" s="3">
        <f t="shared" si="0"/>
        <v>16926.097595366227</v>
      </c>
      <c r="D22" s="3">
        <f t="shared" si="2"/>
        <v>6770.4390381464909</v>
      </c>
      <c r="E22" s="3">
        <f t="shared" si="3"/>
        <v>10155.658557219736</v>
      </c>
      <c r="F22" s="3">
        <f t="shared" si="4"/>
        <v>0.75</v>
      </c>
    </row>
    <row r="23" spans="1:6" ht="14.5" customHeight="1" x14ac:dyDescent="0.15">
      <c r="A23" s="2">
        <v>18</v>
      </c>
      <c r="B23" s="3">
        <f t="shared" si="1"/>
        <v>23696.536633512718</v>
      </c>
      <c r="C23" s="3">
        <f t="shared" si="0"/>
        <v>29620.670791890898</v>
      </c>
      <c r="D23" s="3">
        <f t="shared" si="2"/>
        <v>11848.268316756359</v>
      </c>
      <c r="E23" s="3">
        <f t="shared" si="3"/>
        <v>17772.402475134535</v>
      </c>
      <c r="F23" s="3">
        <f t="shared" si="4"/>
        <v>0.74999999999999989</v>
      </c>
    </row>
    <row r="24" spans="1:6" ht="14.5" customHeight="1" x14ac:dyDescent="0.15">
      <c r="A24" s="2">
        <v>19</v>
      </c>
      <c r="B24" s="3">
        <f t="shared" si="1"/>
        <v>41468.939108647253</v>
      </c>
      <c r="C24" s="3">
        <f t="shared" si="0"/>
        <v>51836.173885809068</v>
      </c>
      <c r="D24" s="3">
        <f t="shared" si="2"/>
        <v>20734.469554323627</v>
      </c>
      <c r="E24" s="3">
        <f t="shared" si="3"/>
        <v>31101.704331485431</v>
      </c>
      <c r="F24" s="3">
        <f t="shared" si="4"/>
        <v>0.74999999999999978</v>
      </c>
    </row>
    <row r="25" spans="1:6" ht="14.5" customHeight="1" x14ac:dyDescent="0.15">
      <c r="A25" s="2">
        <v>20</v>
      </c>
      <c r="B25" s="3">
        <f>B24+C24-D24</f>
        <v>72570.643440132684</v>
      </c>
      <c r="C25" s="3">
        <f t="shared" si="0"/>
        <v>90713.304300165852</v>
      </c>
      <c r="D25" s="3">
        <f>B25*$H$5</f>
        <v>36285.321720066342</v>
      </c>
    </row>
  </sheetData>
  <mergeCells count="1">
    <mergeCell ref="G3:I3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C1" workbookViewId="0">
      <selection activeCell="E8" sqref="E8"/>
    </sheetView>
  </sheetViews>
  <sheetFormatPr baseColWidth="10" defaultColWidth="14.83203125" defaultRowHeight="14.5" customHeight="1" x14ac:dyDescent="0.15"/>
  <cols>
    <col min="1" max="5" width="11.6640625" style="2" customWidth="1"/>
    <col min="6" max="16384" width="14.83203125" style="2"/>
  </cols>
  <sheetData>
    <row r="1" spans="1:5" ht="14.5" customHeight="1" thickBot="1" x14ac:dyDescent="0.2">
      <c r="A1" s="2" t="s">
        <v>16</v>
      </c>
    </row>
    <row r="2" spans="1:5" ht="14.5" customHeight="1" thickBot="1" x14ac:dyDescent="0.2">
      <c r="B2" s="35" t="s">
        <v>2</v>
      </c>
      <c r="C2" s="36"/>
    </row>
    <row r="3" spans="1:5" ht="14.5" customHeight="1" x14ac:dyDescent="0.15">
      <c r="B3" s="20" t="s">
        <v>17</v>
      </c>
      <c r="C3" s="15">
        <v>0.25</v>
      </c>
    </row>
    <row r="4" spans="1:5" ht="14.5" customHeight="1" thickBot="1" x14ac:dyDescent="0.2">
      <c r="B4" s="21" t="s">
        <v>18</v>
      </c>
      <c r="C4" s="16">
        <v>0.25</v>
      </c>
    </row>
    <row r="5" spans="1:5" ht="14.5" customHeight="1" x14ac:dyDescent="0.15">
      <c r="B5" s="17"/>
      <c r="C5" s="18"/>
      <c r="D5" s="37" t="s">
        <v>20</v>
      </c>
      <c r="E5" s="38"/>
    </row>
    <row r="6" spans="1:5" ht="14.5" customHeight="1" thickBot="1" x14ac:dyDescent="0.2">
      <c r="A6" s="19"/>
      <c r="B6" s="22" t="s">
        <v>4</v>
      </c>
      <c r="C6" s="22" t="s">
        <v>4</v>
      </c>
      <c r="D6" s="23" t="s">
        <v>13</v>
      </c>
      <c r="E6" s="24" t="s">
        <v>7</v>
      </c>
    </row>
    <row r="7" spans="1:5" ht="14.5" customHeight="1" x14ac:dyDescent="0.15">
      <c r="A7" s="19" t="s">
        <v>19</v>
      </c>
      <c r="B7" s="19" t="s">
        <v>14</v>
      </c>
      <c r="C7" s="19" t="s">
        <v>15</v>
      </c>
      <c r="D7" s="19" t="s">
        <v>14</v>
      </c>
      <c r="E7" s="19" t="s">
        <v>15</v>
      </c>
    </row>
    <row r="8" spans="1:5" ht="14.5" customHeight="1" x14ac:dyDescent="0.15">
      <c r="A8" s="2">
        <v>0</v>
      </c>
      <c r="B8" s="3">
        <v>1</v>
      </c>
      <c r="C8" s="3">
        <v>1</v>
      </c>
      <c r="D8" s="2">
        <f>LN(B9/B8)</f>
        <v>0.24999999999999992</v>
      </c>
      <c r="E8" s="2">
        <f>C9/C8-1</f>
        <v>0.25</v>
      </c>
    </row>
    <row r="9" spans="1:5" ht="14.5" customHeight="1" x14ac:dyDescent="0.15">
      <c r="A9" s="2">
        <v>1</v>
      </c>
      <c r="B9" s="3">
        <f t="shared" ref="B9:B28" si="0">$B$8*EXP($C$3*A9)</f>
        <v>1.2840254166877414</v>
      </c>
      <c r="C9" s="3">
        <f t="shared" ref="C9:C28" si="1">(1+$C$4)^A9*$C$8</f>
        <v>1.25</v>
      </c>
      <c r="D9" s="2">
        <f t="shared" ref="D9:D27" si="2">LN(B10/B9)</f>
        <v>0.25000000000000011</v>
      </c>
      <c r="E9" s="2">
        <f t="shared" ref="E9:E27" si="3">C10/C9-1</f>
        <v>0.25</v>
      </c>
    </row>
    <row r="10" spans="1:5" ht="14.5" customHeight="1" x14ac:dyDescent="0.15">
      <c r="A10" s="2">
        <v>2</v>
      </c>
      <c r="B10" s="3">
        <f t="shared" si="0"/>
        <v>1.6487212707001282</v>
      </c>
      <c r="C10" s="3">
        <f t="shared" si="1"/>
        <v>1.5625</v>
      </c>
      <c r="D10" s="2">
        <f t="shared" si="2"/>
        <v>0.25000000000000011</v>
      </c>
      <c r="E10" s="2">
        <f t="shared" si="3"/>
        <v>0.25</v>
      </c>
    </row>
    <row r="11" spans="1:5" ht="14.5" customHeight="1" x14ac:dyDescent="0.15">
      <c r="A11" s="2">
        <v>3</v>
      </c>
      <c r="B11" s="3">
        <f t="shared" si="0"/>
        <v>2.1170000166126748</v>
      </c>
      <c r="C11" s="3">
        <f t="shared" si="1"/>
        <v>1.953125</v>
      </c>
      <c r="D11" s="2">
        <f t="shared" si="2"/>
        <v>0.24999999999999992</v>
      </c>
      <c r="E11" s="2">
        <f t="shared" si="3"/>
        <v>0.25</v>
      </c>
    </row>
    <row r="12" spans="1:5" ht="14.5" customHeight="1" x14ac:dyDescent="0.15">
      <c r="A12" s="2">
        <v>4</v>
      </c>
      <c r="B12" s="3">
        <f t="shared" si="0"/>
        <v>2.7182818284590451</v>
      </c>
      <c r="C12" s="3">
        <f t="shared" si="1"/>
        <v>2.44140625</v>
      </c>
      <c r="D12" s="2">
        <f t="shared" si="2"/>
        <v>0.25000000000000011</v>
      </c>
      <c r="E12" s="2">
        <f t="shared" si="3"/>
        <v>0.25</v>
      </c>
    </row>
    <row r="13" spans="1:5" ht="14.5" customHeight="1" x14ac:dyDescent="0.15">
      <c r="A13" s="2">
        <v>5</v>
      </c>
      <c r="B13" s="3">
        <f t="shared" si="0"/>
        <v>3.4903429574618414</v>
      </c>
      <c r="C13" s="3">
        <f t="shared" si="1"/>
        <v>3.0517578125</v>
      </c>
      <c r="D13" s="2">
        <f t="shared" si="2"/>
        <v>0.24999999999999992</v>
      </c>
      <c r="E13" s="2">
        <f t="shared" si="3"/>
        <v>0.25</v>
      </c>
    </row>
    <row r="14" spans="1:5" ht="14.5" customHeight="1" x14ac:dyDescent="0.15">
      <c r="A14" s="2">
        <v>6</v>
      </c>
      <c r="B14" s="3">
        <f t="shared" si="0"/>
        <v>4.4816890703380645</v>
      </c>
      <c r="C14" s="3">
        <f t="shared" si="1"/>
        <v>3.814697265625</v>
      </c>
      <c r="D14" s="2">
        <f t="shared" si="2"/>
        <v>0.25000000000000011</v>
      </c>
      <c r="E14" s="2">
        <f t="shared" si="3"/>
        <v>0.25</v>
      </c>
    </row>
    <row r="15" spans="1:5" ht="14.5" customHeight="1" x14ac:dyDescent="0.15">
      <c r="A15" s="2">
        <v>7</v>
      </c>
      <c r="B15" s="3">
        <f t="shared" si="0"/>
        <v>5.7546026760057307</v>
      </c>
      <c r="C15" s="3">
        <f t="shared" si="1"/>
        <v>4.76837158203125</v>
      </c>
      <c r="D15" s="2">
        <f t="shared" si="2"/>
        <v>0.24999999999999992</v>
      </c>
      <c r="E15" s="2">
        <f t="shared" si="3"/>
        <v>0.25</v>
      </c>
    </row>
    <row r="16" spans="1:5" ht="14.5" customHeight="1" x14ac:dyDescent="0.15">
      <c r="A16" s="2">
        <v>8</v>
      </c>
      <c r="B16" s="3">
        <f t="shared" si="0"/>
        <v>7.3890560989306504</v>
      </c>
      <c r="C16" s="3">
        <f t="shared" si="1"/>
        <v>5.9604644775390625</v>
      </c>
      <c r="D16" s="2">
        <f t="shared" si="2"/>
        <v>0.25000000000000011</v>
      </c>
      <c r="E16" s="2">
        <f t="shared" si="3"/>
        <v>0.25</v>
      </c>
    </row>
    <row r="17" spans="1:5" ht="14.5" customHeight="1" x14ac:dyDescent="0.15">
      <c r="A17" s="2">
        <v>9</v>
      </c>
      <c r="B17" s="3">
        <f t="shared" si="0"/>
        <v>9.4877358363585262</v>
      </c>
      <c r="C17" s="3">
        <f t="shared" si="1"/>
        <v>7.4505805969238281</v>
      </c>
      <c r="D17" s="2">
        <f t="shared" si="2"/>
        <v>0.24999999999999992</v>
      </c>
      <c r="E17" s="2">
        <f t="shared" si="3"/>
        <v>0.25</v>
      </c>
    </row>
    <row r="18" spans="1:5" ht="14.5" customHeight="1" x14ac:dyDescent="0.15">
      <c r="A18" s="2">
        <v>10</v>
      </c>
      <c r="B18" s="3">
        <f t="shared" si="0"/>
        <v>12.182493960703473</v>
      </c>
      <c r="C18" s="3">
        <f t="shared" si="1"/>
        <v>9.3132257461547852</v>
      </c>
      <c r="D18" s="2">
        <f t="shared" si="2"/>
        <v>0.24999999999999992</v>
      </c>
      <c r="E18" s="2">
        <f t="shared" si="3"/>
        <v>0.25</v>
      </c>
    </row>
    <row r="19" spans="1:5" ht="14.5" customHeight="1" x14ac:dyDescent="0.15">
      <c r="A19" s="2">
        <v>11</v>
      </c>
      <c r="B19" s="3">
        <f t="shared" si="0"/>
        <v>15.642631884188171</v>
      </c>
      <c r="C19" s="3">
        <f t="shared" si="1"/>
        <v>11.641532182693481</v>
      </c>
      <c r="D19" s="2">
        <f t="shared" si="2"/>
        <v>0.25000000000000011</v>
      </c>
      <c r="E19" s="2">
        <f t="shared" si="3"/>
        <v>0.25</v>
      </c>
    </row>
    <row r="20" spans="1:5" ht="14.5" customHeight="1" x14ac:dyDescent="0.15">
      <c r="A20" s="2">
        <v>12</v>
      </c>
      <c r="B20" s="3">
        <f t="shared" si="0"/>
        <v>20.085536923187668</v>
      </c>
      <c r="C20" s="3">
        <f t="shared" si="1"/>
        <v>14.551915228366852</v>
      </c>
      <c r="D20" s="2">
        <f t="shared" si="2"/>
        <v>0.24999999999999992</v>
      </c>
      <c r="E20" s="2">
        <f t="shared" si="3"/>
        <v>0.25</v>
      </c>
    </row>
    <row r="21" spans="1:5" ht="14.5" customHeight="1" x14ac:dyDescent="0.15">
      <c r="A21" s="2">
        <v>13</v>
      </c>
      <c r="B21" s="3">
        <f t="shared" si="0"/>
        <v>25.790339917193062</v>
      </c>
      <c r="C21" s="3">
        <f t="shared" si="1"/>
        <v>18.189894035458565</v>
      </c>
      <c r="D21" s="2">
        <f t="shared" si="2"/>
        <v>0.24999999999999992</v>
      </c>
      <c r="E21" s="2">
        <f t="shared" si="3"/>
        <v>0.25</v>
      </c>
    </row>
    <row r="22" spans="1:5" ht="14.5" customHeight="1" x14ac:dyDescent="0.15">
      <c r="A22" s="2">
        <v>14</v>
      </c>
      <c r="B22" s="3">
        <f t="shared" si="0"/>
        <v>33.115451958692312</v>
      </c>
      <c r="C22" s="3">
        <f t="shared" si="1"/>
        <v>22.737367544323206</v>
      </c>
      <c r="D22" s="2">
        <f t="shared" si="2"/>
        <v>0.25000000000000011</v>
      </c>
      <c r="E22" s="2">
        <f t="shared" si="3"/>
        <v>0.25</v>
      </c>
    </row>
    <row r="23" spans="1:5" ht="14.5" customHeight="1" x14ac:dyDescent="0.15">
      <c r="A23" s="2">
        <v>15</v>
      </c>
      <c r="B23" s="3">
        <f t="shared" si="0"/>
        <v>42.521082000062783</v>
      </c>
      <c r="C23" s="3">
        <f t="shared" si="1"/>
        <v>28.421709430404007</v>
      </c>
      <c r="D23" s="2">
        <f t="shared" si="2"/>
        <v>0.24999999999999992</v>
      </c>
      <c r="E23" s="2">
        <f t="shared" si="3"/>
        <v>0.25</v>
      </c>
    </row>
    <row r="24" spans="1:5" ht="14.5" customHeight="1" x14ac:dyDescent="0.15">
      <c r="A24" s="2">
        <v>16</v>
      </c>
      <c r="B24" s="3">
        <f t="shared" si="0"/>
        <v>54.598150033144236</v>
      </c>
      <c r="C24" s="3">
        <f t="shared" si="1"/>
        <v>35.527136788005009</v>
      </c>
      <c r="D24" s="2">
        <f t="shared" si="2"/>
        <v>0.25000000000000011</v>
      </c>
      <c r="E24" s="2">
        <f t="shared" si="3"/>
        <v>0.25</v>
      </c>
    </row>
    <row r="25" spans="1:5" ht="14.5" customHeight="1" x14ac:dyDescent="0.15">
      <c r="A25" s="2">
        <v>17</v>
      </c>
      <c r="B25" s="3">
        <f t="shared" si="0"/>
        <v>70.105412346687856</v>
      </c>
      <c r="C25" s="3">
        <f t="shared" si="1"/>
        <v>44.408920985006262</v>
      </c>
      <c r="D25" s="2">
        <f t="shared" si="2"/>
        <v>0.24999999999999992</v>
      </c>
      <c r="E25" s="2">
        <f t="shared" si="3"/>
        <v>0.25</v>
      </c>
    </row>
    <row r="26" spans="1:5" ht="14.5" customHeight="1" x14ac:dyDescent="0.15">
      <c r="A26" s="2">
        <v>18</v>
      </c>
      <c r="B26" s="3">
        <f t="shared" si="0"/>
        <v>90.017131300521811</v>
      </c>
      <c r="C26" s="3">
        <f t="shared" si="1"/>
        <v>55.511151231257827</v>
      </c>
      <c r="D26" s="2">
        <f t="shared" si="2"/>
        <v>0.25000000000000011</v>
      </c>
      <c r="E26" s="2">
        <f t="shared" si="3"/>
        <v>0.25</v>
      </c>
    </row>
    <row r="27" spans="1:5" ht="14.5" customHeight="1" x14ac:dyDescent="0.15">
      <c r="A27" s="2">
        <v>19</v>
      </c>
      <c r="B27" s="3">
        <f t="shared" si="0"/>
        <v>115.58428452718766</v>
      </c>
      <c r="C27" s="3">
        <f t="shared" si="1"/>
        <v>69.388939039072284</v>
      </c>
      <c r="D27" s="2">
        <f t="shared" si="2"/>
        <v>0.24999999999999992</v>
      </c>
      <c r="E27" s="2">
        <f t="shared" si="3"/>
        <v>0.25</v>
      </c>
    </row>
    <row r="28" spans="1:5" ht="14.5" customHeight="1" x14ac:dyDescent="0.15">
      <c r="A28" s="2">
        <v>20</v>
      </c>
      <c r="B28" s="3">
        <f t="shared" si="0"/>
        <v>148.4131591025766</v>
      </c>
      <c r="C28" s="3">
        <f t="shared" si="1"/>
        <v>86.736173798840355</v>
      </c>
    </row>
  </sheetData>
  <mergeCells count="2">
    <mergeCell ref="B2:C2"/>
    <mergeCell ref="D5:E5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abSelected="1" workbookViewId="0">
      <selection activeCell="D25" sqref="D25"/>
    </sheetView>
  </sheetViews>
  <sheetFormatPr baseColWidth="10" defaultColWidth="9.1640625" defaultRowHeight="14.5" customHeight="1" x14ac:dyDescent="0.15"/>
  <cols>
    <col min="1" max="1" width="11" style="2" customWidth="1"/>
    <col min="2" max="2" width="9.1640625" style="2"/>
    <col min="3" max="3" width="13" style="2" customWidth="1"/>
    <col min="4" max="4" width="12.5" style="2" customWidth="1"/>
    <col min="5" max="5" width="13.1640625" style="2" customWidth="1"/>
    <col min="6" max="16384" width="9.1640625" style="2"/>
  </cols>
  <sheetData>
    <row r="2" spans="1:5" ht="14.5" customHeight="1" x14ac:dyDescent="0.15">
      <c r="B2" s="26" t="s">
        <v>22</v>
      </c>
    </row>
    <row r="4" spans="1:5" ht="14.5" customHeight="1" x14ac:dyDescent="0.15">
      <c r="A4" s="2" t="s">
        <v>23</v>
      </c>
    </row>
    <row r="6" spans="1:5" s="28" customFormat="1" ht="42" x14ac:dyDescent="0.15">
      <c r="A6" s="28" t="s">
        <v>25</v>
      </c>
      <c r="B6" s="28" t="s">
        <v>21</v>
      </c>
      <c r="C6" s="28" t="s">
        <v>26</v>
      </c>
      <c r="D6" s="31" t="s">
        <v>13</v>
      </c>
      <c r="E6" s="28" t="s">
        <v>29</v>
      </c>
    </row>
    <row r="7" spans="1:5" ht="14.5" customHeight="1" x14ac:dyDescent="0.15">
      <c r="A7" s="2">
        <v>0</v>
      </c>
      <c r="B7" s="2">
        <v>500</v>
      </c>
      <c r="C7" s="25">
        <v>190000000</v>
      </c>
      <c r="D7" s="2">
        <f>LN(C8/C7)</f>
        <v>5.1293294387550481E-2</v>
      </c>
      <c r="E7" s="25">
        <v>190000000</v>
      </c>
    </row>
    <row r="8" spans="1:5" ht="14.5" customHeight="1" x14ac:dyDescent="0.15">
      <c r="A8" s="2">
        <v>1</v>
      </c>
      <c r="B8" s="2">
        <v>600</v>
      </c>
      <c r="C8" s="25">
        <v>200000000</v>
      </c>
      <c r="D8" s="2">
        <f t="shared" ref="D8:D20" si="0">LN(C9/C8)</f>
        <v>3.4401426717332317E-2</v>
      </c>
      <c r="E8" s="25">
        <f>$E$7*EXP($D$7*A8)</f>
        <v>200000000</v>
      </c>
    </row>
    <row r="9" spans="1:5" ht="14.5" customHeight="1" x14ac:dyDescent="0.15">
      <c r="A9" s="2">
        <v>2</v>
      </c>
      <c r="B9" s="2">
        <v>700</v>
      </c>
      <c r="C9" s="25">
        <v>207000000</v>
      </c>
      <c r="D9" s="2">
        <f t="shared" si="0"/>
        <v>6.090875308699252E-2</v>
      </c>
      <c r="E9" s="25">
        <f t="shared" ref="E9:E21" si="1">$E$7*EXP($D$7*A9)</f>
        <v>210526315.78947365</v>
      </c>
    </row>
    <row r="10" spans="1:5" ht="14.5" customHeight="1" x14ac:dyDescent="0.15">
      <c r="A10" s="2">
        <v>3</v>
      </c>
      <c r="B10" s="2">
        <v>800</v>
      </c>
      <c r="C10" s="25">
        <v>220000000</v>
      </c>
      <c r="D10" s="2">
        <f t="shared" si="0"/>
        <v>2.6907452919924402E-2</v>
      </c>
      <c r="E10" s="25">
        <f t="shared" si="1"/>
        <v>221606648.19944596</v>
      </c>
    </row>
    <row r="11" spans="1:5" ht="14.5" customHeight="1" x14ac:dyDescent="0.15">
      <c r="A11" s="2">
        <v>4</v>
      </c>
      <c r="B11" s="2">
        <v>900</v>
      </c>
      <c r="C11" s="25">
        <v>226000000</v>
      </c>
      <c r="D11" s="2">
        <f t="shared" si="0"/>
        <v>0.11679926774625068</v>
      </c>
      <c r="E11" s="25">
        <f t="shared" si="1"/>
        <v>233270155.99941677</v>
      </c>
    </row>
    <row r="12" spans="1:5" ht="14.5" customHeight="1" x14ac:dyDescent="0.15">
      <c r="A12" s="2">
        <v>5</v>
      </c>
      <c r="B12" s="2">
        <v>1000</v>
      </c>
      <c r="C12" s="25">
        <v>254000000</v>
      </c>
      <c r="D12" s="2">
        <f t="shared" si="0"/>
        <v>0.16977599773033905</v>
      </c>
      <c r="E12" s="25">
        <f t="shared" si="1"/>
        <v>245547532.63096502</v>
      </c>
    </row>
    <row r="13" spans="1:5" ht="14.5" customHeight="1" x14ac:dyDescent="0.15">
      <c r="A13" s="2">
        <v>6</v>
      </c>
      <c r="B13" s="2">
        <v>1100</v>
      </c>
      <c r="C13" s="25">
        <v>301000000</v>
      </c>
      <c r="D13" s="2">
        <f t="shared" si="0"/>
        <v>0.17899376670128</v>
      </c>
      <c r="E13" s="25">
        <f t="shared" si="1"/>
        <v>258471086.97996315</v>
      </c>
    </row>
    <row r="14" spans="1:5" ht="14.5" customHeight="1" x14ac:dyDescent="0.15">
      <c r="A14" s="2">
        <v>7</v>
      </c>
      <c r="B14" s="2">
        <v>1200</v>
      </c>
      <c r="C14" s="25">
        <v>360000000</v>
      </c>
      <c r="D14" s="2">
        <f t="shared" si="0"/>
        <v>0</v>
      </c>
      <c r="E14" s="25">
        <f t="shared" si="1"/>
        <v>272074828.39996123</v>
      </c>
    </row>
    <row r="15" spans="1:5" ht="14.5" customHeight="1" x14ac:dyDescent="0.15">
      <c r="A15" s="2">
        <v>8</v>
      </c>
      <c r="B15" s="2">
        <v>1300</v>
      </c>
      <c r="C15" s="25">
        <v>360000000</v>
      </c>
      <c r="D15" s="2">
        <f t="shared" si="0"/>
        <v>-2.8170876966696335E-2</v>
      </c>
      <c r="E15" s="25">
        <f t="shared" si="1"/>
        <v>286394556.21048546</v>
      </c>
    </row>
    <row r="16" spans="1:5" ht="14.5" customHeight="1" x14ac:dyDescent="0.15">
      <c r="A16" s="2">
        <v>9</v>
      </c>
      <c r="B16" s="2">
        <v>1400</v>
      </c>
      <c r="C16" s="25">
        <v>350000000</v>
      </c>
      <c r="D16" s="2">
        <f t="shared" si="0"/>
        <v>0.1941560144409574</v>
      </c>
      <c r="E16" s="25">
        <f t="shared" si="1"/>
        <v>301467953.90577418</v>
      </c>
    </row>
    <row r="17" spans="1:5" ht="14.5" customHeight="1" x14ac:dyDescent="0.15">
      <c r="A17" s="2">
        <v>10</v>
      </c>
      <c r="B17" s="2">
        <v>1500</v>
      </c>
      <c r="C17" s="25">
        <v>425000000</v>
      </c>
      <c r="D17" s="2">
        <f t="shared" si="0"/>
        <v>0.24869662573882734</v>
      </c>
      <c r="E17" s="25">
        <f t="shared" si="1"/>
        <v>317334688.32186753</v>
      </c>
    </row>
    <row r="18" spans="1:5" ht="14.5" customHeight="1" x14ac:dyDescent="0.15">
      <c r="A18" s="2">
        <v>11</v>
      </c>
      <c r="B18" s="2">
        <v>1600</v>
      </c>
      <c r="C18" s="25">
        <v>545000000</v>
      </c>
      <c r="D18" s="2">
        <f t="shared" si="0"/>
        <v>9.6143860552902347E-2</v>
      </c>
      <c r="E18" s="25">
        <f t="shared" si="1"/>
        <v>334036514.02301842</v>
      </c>
    </row>
    <row r="19" spans="1:5" ht="14.5" customHeight="1" x14ac:dyDescent="0.15">
      <c r="A19" s="2">
        <v>12</v>
      </c>
      <c r="B19" s="2">
        <v>1700</v>
      </c>
      <c r="C19" s="25">
        <v>600000000</v>
      </c>
      <c r="D19" s="2">
        <f t="shared" si="0"/>
        <v>0.30380145433166422</v>
      </c>
      <c r="E19" s="25">
        <f t="shared" si="1"/>
        <v>351617383.18212467</v>
      </c>
    </row>
    <row r="20" spans="1:5" ht="14.5" customHeight="1" x14ac:dyDescent="0.15">
      <c r="A20" s="2">
        <v>13</v>
      </c>
      <c r="B20" s="2">
        <v>1800</v>
      </c>
      <c r="C20" s="25">
        <v>813000000</v>
      </c>
      <c r="D20" s="2">
        <f t="shared" si="0"/>
        <v>0.64527910036548164</v>
      </c>
      <c r="E20" s="25">
        <f t="shared" si="1"/>
        <v>370123561.24434173</v>
      </c>
    </row>
    <row r="21" spans="1:5" ht="14.5" customHeight="1" x14ac:dyDescent="0.15">
      <c r="A21" s="2">
        <v>14</v>
      </c>
      <c r="B21" s="2">
        <v>1900</v>
      </c>
      <c r="C21" s="25">
        <v>1550000000</v>
      </c>
      <c r="E21" s="25">
        <f t="shared" si="1"/>
        <v>389603748.67825437</v>
      </c>
    </row>
    <row r="23" spans="1:5" ht="14.5" customHeight="1" x14ac:dyDescent="0.15">
      <c r="A23" s="2" t="s">
        <v>24</v>
      </c>
    </row>
    <row r="24" spans="1:5" s="30" customFormat="1" ht="44.25" customHeight="1" x14ac:dyDescent="0.15">
      <c r="A24" s="28" t="s">
        <v>27</v>
      </c>
      <c r="B24" s="28" t="s">
        <v>21</v>
      </c>
      <c r="C24" s="28" t="s">
        <v>26</v>
      </c>
      <c r="D24" s="29" t="s">
        <v>28</v>
      </c>
    </row>
    <row r="25" spans="1:5" ht="14.5" customHeight="1" x14ac:dyDescent="0.15">
      <c r="A25" s="2">
        <v>0</v>
      </c>
      <c r="B25" s="1">
        <v>1950</v>
      </c>
      <c r="C25" s="27">
        <v>2555078074</v>
      </c>
      <c r="D25" s="1"/>
      <c r="E25" s="27"/>
    </row>
    <row r="26" spans="1:5" ht="14.5" customHeight="1" x14ac:dyDescent="0.15">
      <c r="A26" s="2">
        <v>1</v>
      </c>
      <c r="B26" s="1">
        <v>1951</v>
      </c>
      <c r="C26" s="27">
        <v>2592861684</v>
      </c>
      <c r="D26" s="1"/>
      <c r="E26" s="27"/>
    </row>
    <row r="27" spans="1:5" ht="14.5" customHeight="1" x14ac:dyDescent="0.15">
      <c r="A27" s="2">
        <v>2</v>
      </c>
      <c r="B27" s="1">
        <v>1952</v>
      </c>
      <c r="C27" s="27">
        <v>2634919408</v>
      </c>
      <c r="D27" s="1"/>
      <c r="E27" s="27"/>
    </row>
    <row r="28" spans="1:5" ht="14.5" customHeight="1" x14ac:dyDescent="0.15">
      <c r="A28" s="2">
        <v>3</v>
      </c>
      <c r="B28" s="1">
        <v>1953</v>
      </c>
      <c r="C28" s="27">
        <v>2680253696</v>
      </c>
      <c r="D28" s="1"/>
      <c r="E28" s="27"/>
    </row>
    <row r="29" spans="1:5" ht="14.5" customHeight="1" x14ac:dyDescent="0.15">
      <c r="A29" s="2">
        <v>4</v>
      </c>
      <c r="B29" s="1">
        <v>1954</v>
      </c>
      <c r="C29" s="27">
        <v>2728222066</v>
      </c>
      <c r="D29" s="1"/>
      <c r="E29" s="27"/>
    </row>
    <row r="30" spans="1:5" ht="14.5" customHeight="1" x14ac:dyDescent="0.15">
      <c r="A30" s="2">
        <v>5</v>
      </c>
      <c r="B30" s="1">
        <v>1955</v>
      </c>
      <c r="C30" s="27">
        <v>2779669781</v>
      </c>
      <c r="D30" s="1"/>
      <c r="E30" s="27"/>
    </row>
    <row r="31" spans="1:5" ht="14.5" customHeight="1" x14ac:dyDescent="0.15">
      <c r="A31" s="2">
        <v>6</v>
      </c>
      <c r="B31" s="1">
        <v>1956</v>
      </c>
      <c r="C31" s="27">
        <v>2832623670</v>
      </c>
      <c r="D31" s="1"/>
      <c r="E31" s="27"/>
    </row>
    <row r="32" spans="1:5" ht="14.5" customHeight="1" x14ac:dyDescent="0.15">
      <c r="A32" s="2">
        <v>7</v>
      </c>
      <c r="B32" s="1">
        <v>1957</v>
      </c>
      <c r="C32" s="27">
        <v>2888444047</v>
      </c>
      <c r="D32" s="1"/>
      <c r="E32" s="27"/>
    </row>
    <row r="33" spans="1:5" ht="14.5" customHeight="1" x14ac:dyDescent="0.15">
      <c r="A33" s="2">
        <v>8</v>
      </c>
      <c r="B33" s="1">
        <v>1958</v>
      </c>
      <c r="C33" s="27">
        <v>2944942787</v>
      </c>
      <c r="D33" s="1"/>
      <c r="E33" s="27"/>
    </row>
    <row r="34" spans="1:5" ht="14.5" customHeight="1" x14ac:dyDescent="0.15">
      <c r="A34" s="2">
        <v>9</v>
      </c>
      <c r="B34" s="1">
        <v>1959</v>
      </c>
      <c r="C34" s="27">
        <v>2997268998</v>
      </c>
      <c r="D34" s="1"/>
      <c r="E34" s="27"/>
    </row>
    <row r="35" spans="1:5" ht="14.5" customHeight="1" x14ac:dyDescent="0.15">
      <c r="A35" s="2">
        <v>10</v>
      </c>
      <c r="B35" s="1">
        <v>1960</v>
      </c>
      <c r="C35" s="27">
        <v>3039332401</v>
      </c>
      <c r="D35" s="1"/>
      <c r="E35" s="27"/>
    </row>
    <row r="36" spans="1:5" ht="14.5" customHeight="1" x14ac:dyDescent="0.15">
      <c r="A36" s="2">
        <v>11</v>
      </c>
      <c r="B36" s="1">
        <v>1961</v>
      </c>
      <c r="C36" s="27">
        <v>3080114361</v>
      </c>
      <c r="D36" s="1"/>
      <c r="E36" s="27"/>
    </row>
    <row r="37" spans="1:5" ht="14.5" customHeight="1" x14ac:dyDescent="0.15">
      <c r="A37" s="2">
        <v>12</v>
      </c>
      <c r="B37" s="1">
        <v>1962</v>
      </c>
      <c r="C37" s="27">
        <v>3136197751</v>
      </c>
      <c r="D37" s="1"/>
      <c r="E37" s="27"/>
    </row>
    <row r="38" spans="1:5" ht="14.5" customHeight="1" x14ac:dyDescent="0.15">
      <c r="A38" s="2">
        <v>13</v>
      </c>
      <c r="B38" s="1">
        <v>1963</v>
      </c>
      <c r="C38" s="27">
        <v>3205706699</v>
      </c>
      <c r="D38" s="1"/>
      <c r="E38" s="27"/>
    </row>
    <row r="39" spans="1:5" ht="14.5" customHeight="1" x14ac:dyDescent="0.15">
      <c r="A39" s="2">
        <v>14</v>
      </c>
      <c r="B39" s="1">
        <v>1964</v>
      </c>
      <c r="C39" s="27">
        <v>3276816764</v>
      </c>
      <c r="D39" s="1"/>
      <c r="E39" s="27"/>
    </row>
    <row r="40" spans="1:5" ht="14.5" customHeight="1" x14ac:dyDescent="0.15">
      <c r="A40" s="2">
        <v>15</v>
      </c>
      <c r="B40" s="1">
        <v>1965</v>
      </c>
      <c r="C40" s="27">
        <v>3345837853</v>
      </c>
      <c r="D40" s="1"/>
      <c r="E40" s="27"/>
    </row>
    <row r="41" spans="1:5" ht="14.5" customHeight="1" x14ac:dyDescent="0.15">
      <c r="A41" s="2">
        <v>16</v>
      </c>
      <c r="B41" s="1">
        <v>1966</v>
      </c>
      <c r="C41" s="27">
        <v>3416065246</v>
      </c>
      <c r="D41" s="1"/>
      <c r="E41" s="27"/>
    </row>
    <row r="42" spans="1:5" ht="14.5" customHeight="1" x14ac:dyDescent="0.15">
      <c r="A42" s="2">
        <v>17</v>
      </c>
      <c r="B42" s="1">
        <v>1967</v>
      </c>
      <c r="C42" s="27">
        <v>3485807350</v>
      </c>
      <c r="D42" s="1"/>
      <c r="E42" s="27"/>
    </row>
    <row r="43" spans="1:5" ht="14.5" customHeight="1" x14ac:dyDescent="0.15">
      <c r="A43" s="2">
        <v>18</v>
      </c>
      <c r="B43" s="1">
        <v>1968</v>
      </c>
      <c r="C43" s="27">
        <v>3557675690</v>
      </c>
      <c r="D43" s="1"/>
      <c r="E43" s="27"/>
    </row>
    <row r="44" spans="1:5" ht="14.5" customHeight="1" x14ac:dyDescent="0.15">
      <c r="A44" s="2">
        <v>19</v>
      </c>
      <c r="B44" s="1">
        <v>1969</v>
      </c>
      <c r="C44" s="27">
        <v>3632341351</v>
      </c>
      <c r="D44" s="1"/>
      <c r="E44" s="27"/>
    </row>
    <row r="45" spans="1:5" ht="14.5" customHeight="1" x14ac:dyDescent="0.15">
      <c r="A45" s="2">
        <v>20</v>
      </c>
      <c r="B45" s="1">
        <v>1970</v>
      </c>
      <c r="C45" s="27">
        <v>3707610112</v>
      </c>
      <c r="D45" s="1"/>
      <c r="E45" s="27"/>
    </row>
    <row r="46" spans="1:5" ht="14.5" customHeight="1" x14ac:dyDescent="0.15">
      <c r="A46" s="2">
        <v>21</v>
      </c>
      <c r="B46" s="1">
        <v>1971</v>
      </c>
      <c r="C46" s="27">
        <v>3785190759</v>
      </c>
      <c r="D46" s="1"/>
      <c r="E46" s="27"/>
    </row>
    <row r="47" spans="1:5" ht="14.5" customHeight="1" x14ac:dyDescent="0.15">
      <c r="A47" s="2">
        <v>22</v>
      </c>
      <c r="B47" s="1">
        <v>1972</v>
      </c>
      <c r="C47" s="27">
        <v>3862197286</v>
      </c>
      <c r="D47" s="1"/>
      <c r="E47" s="27"/>
    </row>
    <row r="48" spans="1:5" ht="14.5" customHeight="1" x14ac:dyDescent="0.15">
      <c r="A48" s="2">
        <v>23</v>
      </c>
      <c r="B48" s="1">
        <v>1973</v>
      </c>
      <c r="C48" s="27">
        <v>3938708588</v>
      </c>
      <c r="D48" s="1"/>
      <c r="E48" s="27"/>
    </row>
    <row r="49" spans="1:5" ht="14.5" customHeight="1" x14ac:dyDescent="0.15">
      <c r="A49" s="2">
        <v>24</v>
      </c>
      <c r="B49" s="1">
        <v>1974</v>
      </c>
      <c r="C49" s="27">
        <v>4014598416</v>
      </c>
      <c r="D49" s="1"/>
      <c r="E49" s="27"/>
    </row>
    <row r="50" spans="1:5" ht="14.5" customHeight="1" x14ac:dyDescent="0.15">
      <c r="A50" s="2">
        <v>25</v>
      </c>
      <c r="B50" s="1">
        <v>1975</v>
      </c>
      <c r="C50" s="27">
        <v>4088224047</v>
      </c>
      <c r="D50" s="1"/>
      <c r="E50" s="27"/>
    </row>
    <row r="51" spans="1:5" ht="14.5" customHeight="1" x14ac:dyDescent="0.15">
      <c r="A51" s="2">
        <v>26</v>
      </c>
      <c r="B51" s="1">
        <v>1976</v>
      </c>
      <c r="C51" s="27">
        <v>4160391803</v>
      </c>
      <c r="D51" s="1"/>
      <c r="E51" s="27"/>
    </row>
    <row r="52" spans="1:5" ht="14.5" customHeight="1" x14ac:dyDescent="0.15">
      <c r="A52" s="2">
        <v>27</v>
      </c>
      <c r="B52" s="1">
        <v>1977</v>
      </c>
      <c r="C52" s="27">
        <v>4232928595</v>
      </c>
      <c r="D52" s="1"/>
      <c r="E52" s="27"/>
    </row>
    <row r="53" spans="1:5" ht="14.5" customHeight="1" x14ac:dyDescent="0.15">
      <c r="A53" s="2">
        <v>28</v>
      </c>
      <c r="B53" s="1">
        <v>1978</v>
      </c>
      <c r="C53" s="27">
        <v>4305403287</v>
      </c>
      <c r="D53" s="1"/>
      <c r="E53" s="27"/>
    </row>
    <row r="54" spans="1:5" ht="14.5" customHeight="1" x14ac:dyDescent="0.15">
      <c r="A54" s="2">
        <v>29</v>
      </c>
      <c r="B54" s="1">
        <v>1979</v>
      </c>
      <c r="C54" s="27">
        <v>4380776827</v>
      </c>
      <c r="D54" s="1"/>
      <c r="E54" s="27"/>
    </row>
    <row r="55" spans="1:5" ht="14.5" customHeight="1" x14ac:dyDescent="0.15">
      <c r="A55" s="2">
        <v>30</v>
      </c>
      <c r="B55" s="1">
        <v>1980</v>
      </c>
      <c r="C55" s="27">
        <v>4456705217</v>
      </c>
      <c r="D55" s="1"/>
      <c r="E55" s="27"/>
    </row>
    <row r="56" spans="1:5" ht="14.5" customHeight="1" x14ac:dyDescent="0.15">
      <c r="A56" s="2">
        <v>31</v>
      </c>
      <c r="B56" s="1">
        <v>1981</v>
      </c>
      <c r="C56" s="27">
        <v>4532964932</v>
      </c>
      <c r="D56" s="1"/>
      <c r="E56" s="27"/>
    </row>
    <row r="57" spans="1:5" ht="14.5" customHeight="1" x14ac:dyDescent="0.15">
      <c r="A57" s="2">
        <v>32</v>
      </c>
      <c r="B57" s="1">
        <v>1982</v>
      </c>
      <c r="C57" s="27">
        <v>4613401886</v>
      </c>
      <c r="D57" s="1"/>
      <c r="E57" s="27"/>
    </row>
    <row r="58" spans="1:5" ht="14.5" customHeight="1" x14ac:dyDescent="0.15">
      <c r="A58" s="2">
        <v>33</v>
      </c>
      <c r="B58" s="1">
        <v>1983</v>
      </c>
      <c r="C58" s="27">
        <v>4693932150</v>
      </c>
      <c r="D58" s="1"/>
      <c r="E58" s="27"/>
    </row>
    <row r="59" spans="1:5" ht="14.5" customHeight="1" x14ac:dyDescent="0.15">
      <c r="A59" s="2">
        <v>34</v>
      </c>
      <c r="B59" s="1">
        <v>1984</v>
      </c>
      <c r="C59" s="27">
        <v>4773566805</v>
      </c>
      <c r="D59" s="1"/>
      <c r="E59" s="27"/>
    </row>
    <row r="60" spans="1:5" ht="14.5" customHeight="1" x14ac:dyDescent="0.15">
      <c r="A60" s="2">
        <v>35</v>
      </c>
      <c r="B60" s="1">
        <v>1985</v>
      </c>
      <c r="C60" s="27">
        <v>4854602890</v>
      </c>
      <c r="D60" s="1"/>
      <c r="E60" s="27"/>
    </row>
    <row r="61" spans="1:5" ht="14.5" customHeight="1" x14ac:dyDescent="0.15">
      <c r="A61" s="2">
        <v>36</v>
      </c>
      <c r="B61" s="1">
        <v>1986</v>
      </c>
      <c r="C61" s="27">
        <v>4937607708</v>
      </c>
      <c r="D61" s="1"/>
      <c r="E61" s="27"/>
    </row>
    <row r="62" spans="1:5" ht="14.5" customHeight="1" x14ac:dyDescent="0.15">
      <c r="A62" s="2">
        <v>37</v>
      </c>
      <c r="B62" s="1">
        <v>1987</v>
      </c>
      <c r="C62" s="27">
        <v>5023570176</v>
      </c>
      <c r="D62" s="1"/>
      <c r="E62" s="27"/>
    </row>
    <row r="63" spans="1:5" ht="14.5" customHeight="1" x14ac:dyDescent="0.15">
      <c r="A63" s="2">
        <v>38</v>
      </c>
      <c r="B63" s="1">
        <v>1988</v>
      </c>
      <c r="C63" s="27">
        <v>5110153261</v>
      </c>
      <c r="D63" s="1"/>
      <c r="E63" s="27"/>
    </row>
    <row r="64" spans="1:5" ht="14.5" customHeight="1" x14ac:dyDescent="0.15">
      <c r="A64" s="2">
        <v>39</v>
      </c>
      <c r="B64" s="1">
        <v>1989</v>
      </c>
      <c r="C64" s="27">
        <v>5196333209</v>
      </c>
      <c r="D64" s="1"/>
      <c r="E64" s="27"/>
    </row>
    <row r="65" spans="1:5" ht="14.5" customHeight="1" x14ac:dyDescent="0.15">
      <c r="A65" s="2">
        <v>40</v>
      </c>
      <c r="B65" s="1">
        <v>1990</v>
      </c>
      <c r="C65" s="27">
        <v>5283755345</v>
      </c>
      <c r="D65" s="1"/>
      <c r="E65" s="27"/>
    </row>
    <row r="66" spans="1:5" ht="14.5" customHeight="1" x14ac:dyDescent="0.15">
      <c r="A66" s="2">
        <v>41</v>
      </c>
      <c r="B66" s="1">
        <v>1991</v>
      </c>
      <c r="C66" s="27">
        <v>5366938089</v>
      </c>
      <c r="D66" s="1"/>
      <c r="E66" s="27"/>
    </row>
    <row r="67" spans="1:5" ht="14.5" customHeight="1" x14ac:dyDescent="0.15">
      <c r="A67" s="2">
        <v>42</v>
      </c>
      <c r="B67" s="1">
        <v>1992</v>
      </c>
      <c r="C67" s="27">
        <v>5449663819</v>
      </c>
      <c r="D67" s="1"/>
      <c r="E67" s="27"/>
    </row>
    <row r="68" spans="1:5" ht="14.5" customHeight="1" x14ac:dyDescent="0.15">
      <c r="A68" s="2">
        <v>43</v>
      </c>
      <c r="B68" s="1">
        <v>1993</v>
      </c>
      <c r="C68" s="27">
        <v>5531001812</v>
      </c>
      <c r="D68" s="1"/>
      <c r="E68" s="27"/>
    </row>
    <row r="69" spans="1:5" ht="14.5" customHeight="1" x14ac:dyDescent="0.15">
      <c r="A69" s="2">
        <v>44</v>
      </c>
      <c r="B69" s="1">
        <v>1994</v>
      </c>
      <c r="C69" s="27">
        <v>5610978348</v>
      </c>
      <c r="D69" s="1"/>
      <c r="E69" s="27"/>
    </row>
    <row r="70" spans="1:5" ht="14.5" customHeight="1" x14ac:dyDescent="0.15">
      <c r="A70" s="2">
        <v>45</v>
      </c>
      <c r="B70" s="1">
        <v>1995</v>
      </c>
      <c r="C70" s="27">
        <v>5690865776</v>
      </c>
      <c r="D70" s="1"/>
      <c r="E70" s="27"/>
    </row>
    <row r="71" spans="1:5" ht="14.5" customHeight="1" x14ac:dyDescent="0.15">
      <c r="A71" s="2">
        <v>46</v>
      </c>
      <c r="B71" s="1">
        <v>1996</v>
      </c>
      <c r="C71" s="27">
        <v>5768612284</v>
      </c>
      <c r="D71" s="1"/>
      <c r="E71" s="27"/>
    </row>
    <row r="72" spans="1:5" ht="14.5" customHeight="1" x14ac:dyDescent="0.15">
      <c r="A72" s="2">
        <v>47</v>
      </c>
      <c r="B72" s="1">
        <v>1997</v>
      </c>
      <c r="C72" s="27">
        <v>5846804802</v>
      </c>
      <c r="D72" s="1"/>
      <c r="E72" s="27"/>
    </row>
    <row r="73" spans="1:5" ht="14.5" customHeight="1" x14ac:dyDescent="0.15">
      <c r="A73" s="2">
        <v>48</v>
      </c>
      <c r="B73" s="1">
        <v>1998</v>
      </c>
      <c r="C73" s="27">
        <v>5924574901</v>
      </c>
      <c r="D73" s="1"/>
      <c r="E73" s="27"/>
    </row>
    <row r="74" spans="1:5" ht="14.5" customHeight="1" x14ac:dyDescent="0.15">
      <c r="A74" s="2">
        <v>49</v>
      </c>
      <c r="B74" s="1">
        <v>1999</v>
      </c>
      <c r="C74" s="27">
        <v>6002509427</v>
      </c>
      <c r="D74" s="1"/>
      <c r="E74" s="27"/>
    </row>
    <row r="75" spans="1:5" ht="14.5" customHeight="1" x14ac:dyDescent="0.15">
      <c r="A75" s="2">
        <v>50</v>
      </c>
      <c r="B75" s="1">
        <v>2000</v>
      </c>
      <c r="C75" s="27">
        <v>6080141683</v>
      </c>
      <c r="D75" s="1"/>
      <c r="E75" s="1"/>
    </row>
  </sheetData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Geometric</vt:lpstr>
      <vt:lpstr>Exponential</vt:lpstr>
      <vt:lpstr>World Population Figures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2001-08-24T13:13:33Z</dcterms:created>
  <dcterms:modified xsi:type="dcterms:W3CDTF">2020-06-01T21:51:34Z</dcterms:modified>
</cp:coreProperties>
</file>