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wcallah\AppData\Roaming\Microsoft\AddIns\"/>
    </mc:Choice>
  </mc:AlternateContent>
  <bookViews>
    <workbookView xWindow="0" yWindow="285" windowWidth="8520" windowHeight="7350"/>
  </bookViews>
  <sheets>
    <sheet name="Examples of Formulae" sheetId="4" r:id="rId1"/>
    <sheet name="ASHRAE Ch6 T2 and T3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B110" i="4" l="1"/>
  <c r="B104" i="4"/>
  <c r="B123" i="4"/>
  <c r="B129" i="4"/>
  <c r="B135" i="4"/>
  <c r="C142" i="4"/>
  <c r="C141" i="4"/>
  <c r="C117" i="4"/>
  <c r="C116" i="4"/>
  <c r="B98" i="4"/>
  <c r="D92" i="4"/>
  <c r="D86" i="4"/>
  <c r="D85" i="4"/>
  <c r="D84" i="4"/>
  <c r="B77" i="4"/>
  <c r="D67" i="4"/>
  <c r="D68" i="4"/>
  <c r="D66" i="4"/>
  <c r="D55" i="4"/>
  <c r="D59" i="4"/>
  <c r="D58" i="4"/>
  <c r="D56" i="4"/>
  <c r="D60" i="4"/>
  <c r="D57" i="4"/>
  <c r="D54" i="4"/>
  <c r="D44" i="4"/>
  <c r="D48" i="4"/>
  <c r="D45" i="4"/>
  <c r="D46" i="4"/>
  <c r="D47" i="4"/>
  <c r="D43" i="4"/>
  <c r="D37" i="4"/>
  <c r="D31" i="4"/>
  <c r="D30" i="4"/>
  <c r="D29" i="4"/>
  <c r="D23" i="4"/>
  <c r="B17" i="4"/>
  <c r="B11" i="4"/>
  <c r="AH5" i="2" l="1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3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6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296" i="2"/>
  <c r="AH297" i="2"/>
  <c r="AH298" i="2"/>
  <c r="AH299" i="2"/>
  <c r="AH300" i="2"/>
  <c r="AH301" i="2"/>
  <c r="AH302" i="2"/>
  <c r="AH303" i="2"/>
  <c r="AH304" i="2"/>
  <c r="AH305" i="2"/>
  <c r="AH306" i="2"/>
  <c r="AH307" i="2"/>
  <c r="AH308" i="2"/>
  <c r="AH309" i="2"/>
  <c r="AH310" i="2"/>
  <c r="AH311" i="2"/>
  <c r="AH312" i="2"/>
  <c r="AH313" i="2"/>
  <c r="AH314" i="2"/>
  <c r="AH315" i="2"/>
  <c r="AH316" i="2"/>
  <c r="AH317" i="2"/>
  <c r="AH318" i="2"/>
  <c r="AH319" i="2"/>
  <c r="AH320" i="2"/>
  <c r="AH321" i="2"/>
  <c r="AH322" i="2"/>
  <c r="AH323" i="2"/>
  <c r="AH324" i="2"/>
  <c r="AH325" i="2"/>
  <c r="AH326" i="2"/>
  <c r="AH327" i="2"/>
  <c r="AH328" i="2"/>
  <c r="AH329" i="2"/>
  <c r="AH330" i="2"/>
  <c r="AH331" i="2"/>
  <c r="AH332" i="2"/>
  <c r="AH333" i="2"/>
  <c r="AH334" i="2"/>
  <c r="AH335" i="2"/>
  <c r="AH336" i="2"/>
  <c r="AH337" i="2"/>
  <c r="AH338" i="2"/>
  <c r="AH339" i="2"/>
  <c r="AH4" i="2"/>
  <c r="AE6" i="2" l="1"/>
  <c r="M6" i="2"/>
  <c r="AF6" i="2" s="1"/>
  <c r="AF5" i="2"/>
  <c r="AE5" i="2"/>
  <c r="AD5" i="2"/>
  <c r="M5" i="2"/>
  <c r="AG5" i="2" s="1"/>
  <c r="AG4" i="2"/>
  <c r="AF4" i="2"/>
  <c r="AE4" i="2"/>
  <c r="AD4" i="2"/>
  <c r="AG6" i="2" l="1"/>
  <c r="AD6" i="2"/>
  <c r="M7" i="2"/>
  <c r="AE7" i="2" l="1"/>
  <c r="AG7" i="2"/>
  <c r="AF7" i="2"/>
  <c r="AD7" i="2"/>
  <c r="M8" i="2"/>
  <c r="M9" i="2" l="1"/>
  <c r="AD8" i="2"/>
  <c r="AF8" i="2"/>
  <c r="AE8" i="2"/>
  <c r="AG8" i="2"/>
  <c r="AG9" i="2" l="1"/>
  <c r="AE9" i="2"/>
  <c r="M10" i="2"/>
  <c r="AD9" i="2"/>
  <c r="AF9" i="2"/>
  <c r="AF10" i="2" l="1"/>
  <c r="M11" i="2"/>
  <c r="AD10" i="2"/>
  <c r="AG10" i="2"/>
  <c r="AE10" i="2"/>
  <c r="AE11" i="2" l="1"/>
  <c r="AG11" i="2"/>
  <c r="AF11" i="2"/>
  <c r="AD11" i="2"/>
  <c r="M12" i="2"/>
  <c r="M13" i="2" l="1"/>
  <c r="AD12" i="2"/>
  <c r="AF12" i="2"/>
  <c r="AE12" i="2"/>
  <c r="AG12" i="2"/>
  <c r="AG13" i="2" l="1"/>
  <c r="AE13" i="2"/>
  <c r="M14" i="2"/>
  <c r="AD13" i="2"/>
  <c r="AF13" i="2"/>
  <c r="AF14" i="2" l="1"/>
  <c r="AE14" i="2"/>
  <c r="M15" i="2"/>
  <c r="AD14" i="2"/>
  <c r="AG14" i="2"/>
  <c r="AE15" i="2" l="1"/>
  <c r="M16" i="2"/>
  <c r="AD15" i="2"/>
  <c r="AG15" i="2"/>
  <c r="AF15" i="2"/>
  <c r="M17" i="2" l="1"/>
  <c r="AD16" i="2"/>
  <c r="AG16" i="2"/>
  <c r="AF16" i="2"/>
  <c r="AE16" i="2"/>
  <c r="AG17" i="2" l="1"/>
  <c r="AF17" i="2"/>
  <c r="AE17" i="2"/>
  <c r="M18" i="2"/>
  <c r="AD17" i="2"/>
  <c r="AF18" i="2" l="1"/>
  <c r="AE18" i="2"/>
  <c r="M19" i="2"/>
  <c r="AD18" i="2"/>
  <c r="AG18" i="2"/>
  <c r="AE19" i="2" l="1"/>
  <c r="M20" i="2"/>
  <c r="AD19" i="2"/>
  <c r="AG19" i="2"/>
  <c r="AF19" i="2"/>
  <c r="M21" i="2" l="1"/>
  <c r="AD20" i="2"/>
  <c r="AG20" i="2"/>
  <c r="AF20" i="2"/>
  <c r="AE20" i="2"/>
  <c r="AG21" i="2" l="1"/>
  <c r="AF21" i="2"/>
  <c r="AE21" i="2"/>
  <c r="M22" i="2"/>
  <c r="AD21" i="2"/>
  <c r="AF22" i="2" l="1"/>
  <c r="AE22" i="2"/>
  <c r="M23" i="2"/>
  <c r="AD22" i="2"/>
  <c r="AG22" i="2"/>
  <c r="AE23" i="2" l="1"/>
  <c r="M24" i="2"/>
  <c r="AD23" i="2"/>
  <c r="AG23" i="2"/>
  <c r="AF23" i="2"/>
  <c r="M25" i="2" l="1"/>
  <c r="AD24" i="2"/>
  <c r="AG24" i="2"/>
  <c r="AF24" i="2"/>
  <c r="AE24" i="2"/>
  <c r="AG25" i="2" l="1"/>
  <c r="AF25" i="2"/>
  <c r="AE25" i="2"/>
  <c r="M26" i="2"/>
  <c r="AD25" i="2"/>
  <c r="AF26" i="2" l="1"/>
  <c r="AE26" i="2"/>
  <c r="M27" i="2"/>
  <c r="AD26" i="2"/>
  <c r="AG26" i="2"/>
  <c r="AE27" i="2" l="1"/>
  <c r="M28" i="2"/>
  <c r="AD27" i="2"/>
  <c r="AG27" i="2"/>
  <c r="AF27" i="2"/>
  <c r="M29" i="2" l="1"/>
  <c r="AD28" i="2"/>
  <c r="AG28" i="2"/>
  <c r="AF28" i="2"/>
  <c r="AE28" i="2"/>
  <c r="AG29" i="2" l="1"/>
  <c r="AF29" i="2"/>
  <c r="AE29" i="2"/>
  <c r="M30" i="2"/>
  <c r="AD29" i="2"/>
  <c r="AF30" i="2" l="1"/>
  <c r="AE30" i="2"/>
  <c r="M31" i="2"/>
  <c r="AD30" i="2"/>
  <c r="AG30" i="2"/>
  <c r="AE31" i="2" l="1"/>
  <c r="M32" i="2"/>
  <c r="AD31" i="2"/>
  <c r="AG31" i="2"/>
  <c r="AF31" i="2"/>
  <c r="M33" i="2" l="1"/>
  <c r="AD32" i="2"/>
  <c r="AG32" i="2"/>
  <c r="AF32" i="2"/>
  <c r="AE32" i="2"/>
  <c r="AG33" i="2" l="1"/>
  <c r="AF33" i="2"/>
  <c r="AE33" i="2"/>
  <c r="M34" i="2"/>
  <c r="AD33" i="2"/>
  <c r="AF34" i="2" l="1"/>
  <c r="AE34" i="2"/>
  <c r="M35" i="2"/>
  <c r="AD34" i="2"/>
  <c r="AG34" i="2"/>
  <c r="AE35" i="2" l="1"/>
  <c r="M36" i="2"/>
  <c r="AD35" i="2"/>
  <c r="AG35" i="2"/>
  <c r="AF35" i="2"/>
  <c r="M37" i="2" l="1"/>
  <c r="AD36" i="2"/>
  <c r="AG36" i="2"/>
  <c r="AF36" i="2"/>
  <c r="AE36" i="2"/>
  <c r="AG37" i="2" l="1"/>
  <c r="AF37" i="2"/>
  <c r="AE37" i="2"/>
  <c r="M38" i="2"/>
  <c r="AD37" i="2"/>
  <c r="AF38" i="2" l="1"/>
  <c r="AE38" i="2"/>
  <c r="M39" i="2"/>
  <c r="AD38" i="2"/>
  <c r="AG38" i="2"/>
  <c r="AE39" i="2" l="1"/>
  <c r="M40" i="2"/>
  <c r="AD39" i="2"/>
  <c r="AG39" i="2"/>
  <c r="AF39" i="2"/>
  <c r="M41" i="2" l="1"/>
  <c r="AD40" i="2"/>
  <c r="AG40" i="2"/>
  <c r="AF40" i="2"/>
  <c r="AE40" i="2"/>
  <c r="AG41" i="2" l="1"/>
  <c r="AF41" i="2"/>
  <c r="AE41" i="2"/>
  <c r="M42" i="2"/>
  <c r="AD41" i="2"/>
  <c r="M43" i="2" l="1"/>
  <c r="AD42" i="2"/>
  <c r="AG42" i="2"/>
  <c r="AF42" i="2"/>
  <c r="AE42" i="2"/>
  <c r="AG43" i="2" l="1"/>
  <c r="M44" i="2"/>
  <c r="AF43" i="2"/>
  <c r="AE43" i="2"/>
  <c r="AD43" i="2"/>
  <c r="AF44" i="2" l="1"/>
  <c r="M45" i="2"/>
  <c r="AG44" i="2"/>
  <c r="AE44" i="2"/>
  <c r="AD44" i="2"/>
  <c r="AE45" i="2" l="1"/>
  <c r="M46" i="2"/>
  <c r="AG45" i="2"/>
  <c r="AF45" i="2"/>
  <c r="AD45" i="2"/>
  <c r="M47" i="2" l="1"/>
  <c r="AD46" i="2"/>
  <c r="AG46" i="2"/>
  <c r="AF46" i="2"/>
  <c r="AE46" i="2"/>
  <c r="AG47" i="2" l="1"/>
  <c r="AE47" i="2"/>
  <c r="AD47" i="2"/>
  <c r="M48" i="2"/>
  <c r="AF47" i="2"/>
  <c r="AF48" i="2" l="1"/>
  <c r="M49" i="2"/>
  <c r="AD48" i="2"/>
  <c r="AG48" i="2"/>
  <c r="AE48" i="2"/>
  <c r="AE49" i="2" l="1"/>
  <c r="AG49" i="2"/>
  <c r="M50" i="2"/>
  <c r="AF49" i="2"/>
  <c r="AD49" i="2"/>
  <c r="M51" i="2" l="1"/>
  <c r="AD50" i="2"/>
  <c r="AF50" i="2"/>
  <c r="AE50" i="2"/>
  <c r="AG50" i="2"/>
  <c r="AG51" i="2" l="1"/>
  <c r="AE51" i="2"/>
  <c r="M52" i="2"/>
  <c r="AF51" i="2"/>
  <c r="AD51" i="2"/>
  <c r="AF52" i="2" l="1"/>
  <c r="M53" i="2"/>
  <c r="AD52" i="2"/>
  <c r="AG52" i="2"/>
  <c r="AE52" i="2"/>
  <c r="AE53" i="2" l="1"/>
  <c r="AG53" i="2"/>
  <c r="AF53" i="2"/>
  <c r="AD53" i="2"/>
  <c r="M54" i="2"/>
  <c r="M55" i="2" l="1"/>
  <c r="AD54" i="2"/>
  <c r="AF54" i="2"/>
  <c r="AG54" i="2"/>
  <c r="AE54" i="2"/>
  <c r="AG55" i="2" l="1"/>
  <c r="AE55" i="2"/>
  <c r="AD55" i="2"/>
  <c r="M56" i="2"/>
  <c r="AF55" i="2"/>
  <c r="AF56" i="2" l="1"/>
  <c r="M57" i="2"/>
  <c r="AD56" i="2"/>
  <c r="AG56" i="2"/>
  <c r="AE56" i="2"/>
  <c r="AE57" i="2" l="1"/>
  <c r="AG57" i="2"/>
  <c r="M58" i="2"/>
  <c r="AF57" i="2"/>
  <c r="AD57" i="2"/>
  <c r="M59" i="2" l="1"/>
  <c r="AD58" i="2"/>
  <c r="AF58" i="2"/>
  <c r="AE58" i="2"/>
  <c r="AG58" i="2"/>
  <c r="AG59" i="2" l="1"/>
  <c r="AE59" i="2"/>
  <c r="M60" i="2"/>
  <c r="AF59" i="2"/>
  <c r="AD59" i="2"/>
  <c r="AF60" i="2" l="1"/>
  <c r="M61" i="2"/>
  <c r="AD60" i="2"/>
  <c r="AG60" i="2"/>
  <c r="AE60" i="2"/>
  <c r="AE61" i="2" l="1"/>
  <c r="AG61" i="2"/>
  <c r="AF61" i="2"/>
  <c r="M62" i="2"/>
  <c r="AD61" i="2"/>
  <c r="M63" i="2" l="1"/>
  <c r="AD62" i="2"/>
  <c r="AF62" i="2"/>
  <c r="AE62" i="2"/>
  <c r="AG62" i="2"/>
  <c r="AG63" i="2" l="1"/>
  <c r="AE63" i="2"/>
  <c r="M64" i="2"/>
  <c r="AD63" i="2"/>
  <c r="AF63" i="2"/>
  <c r="AF64" i="2" l="1"/>
  <c r="M65" i="2"/>
  <c r="AD64" i="2"/>
  <c r="AG64" i="2"/>
  <c r="AE64" i="2"/>
  <c r="AE65" i="2" l="1"/>
  <c r="AG65" i="2"/>
  <c r="AF65" i="2"/>
  <c r="AD65" i="2"/>
  <c r="M66" i="2"/>
  <c r="M67" i="2" l="1"/>
  <c r="AD66" i="2"/>
  <c r="AF66" i="2"/>
  <c r="AE66" i="2"/>
  <c r="AG66" i="2"/>
  <c r="AG67" i="2" l="1"/>
  <c r="AE67" i="2"/>
  <c r="M68" i="2"/>
  <c r="AD67" i="2"/>
  <c r="AF67" i="2"/>
  <c r="AF68" i="2" l="1"/>
  <c r="M69" i="2"/>
  <c r="AD68" i="2"/>
  <c r="AG68" i="2"/>
  <c r="AE68" i="2"/>
  <c r="AE69" i="2" l="1"/>
  <c r="AG69" i="2"/>
  <c r="AF69" i="2"/>
  <c r="M70" i="2"/>
  <c r="AD69" i="2"/>
  <c r="M71" i="2" l="1"/>
  <c r="AD70" i="2"/>
  <c r="AF70" i="2"/>
  <c r="AE70" i="2"/>
  <c r="AG70" i="2"/>
  <c r="AG71" i="2" l="1"/>
  <c r="AE71" i="2"/>
  <c r="M72" i="2"/>
  <c r="AD71" i="2"/>
  <c r="AF71" i="2"/>
  <c r="AF72" i="2" l="1"/>
  <c r="M73" i="2"/>
  <c r="AD72" i="2"/>
  <c r="AG72" i="2"/>
  <c r="AE72" i="2"/>
  <c r="AE73" i="2" l="1"/>
  <c r="AG73" i="2"/>
  <c r="AF73" i="2"/>
  <c r="M74" i="2"/>
  <c r="AD73" i="2"/>
  <c r="M75" i="2" l="1"/>
  <c r="AD74" i="2"/>
  <c r="AF74" i="2"/>
  <c r="AE74" i="2"/>
  <c r="AG74" i="2"/>
  <c r="AG75" i="2" l="1"/>
  <c r="AE75" i="2"/>
  <c r="M76" i="2"/>
  <c r="AD75" i="2"/>
  <c r="AF75" i="2"/>
  <c r="AF76" i="2" l="1"/>
  <c r="M77" i="2"/>
  <c r="AD76" i="2"/>
  <c r="AG76" i="2"/>
  <c r="AE76" i="2"/>
  <c r="AE77" i="2" l="1"/>
  <c r="AG77" i="2"/>
  <c r="AF77" i="2"/>
  <c r="M78" i="2"/>
  <c r="AD77" i="2"/>
  <c r="M79" i="2" l="1"/>
  <c r="AD78" i="2"/>
  <c r="AF78" i="2"/>
  <c r="AE78" i="2"/>
  <c r="AG78" i="2"/>
  <c r="AG79" i="2" l="1"/>
  <c r="AE79" i="2"/>
  <c r="M80" i="2"/>
  <c r="AD79" i="2"/>
  <c r="AF79" i="2"/>
  <c r="AF80" i="2" l="1"/>
  <c r="M81" i="2"/>
  <c r="AD80" i="2"/>
  <c r="AG80" i="2"/>
  <c r="AE80" i="2"/>
  <c r="AE81" i="2" l="1"/>
  <c r="AG81" i="2"/>
  <c r="AF81" i="2"/>
  <c r="AD81" i="2"/>
  <c r="M82" i="2"/>
  <c r="M83" i="2" l="1"/>
  <c r="AD82" i="2"/>
  <c r="AF82" i="2"/>
  <c r="AE82" i="2"/>
  <c r="AG82" i="2"/>
  <c r="AG83" i="2" l="1"/>
  <c r="AE83" i="2"/>
  <c r="M84" i="2"/>
  <c r="AD83" i="2"/>
  <c r="AF83" i="2"/>
  <c r="AF84" i="2" l="1"/>
  <c r="M85" i="2"/>
  <c r="AD84" i="2"/>
  <c r="AG84" i="2"/>
  <c r="AE84" i="2"/>
  <c r="AE85" i="2" l="1"/>
  <c r="AG85" i="2"/>
  <c r="AF85" i="2"/>
  <c r="M86" i="2"/>
  <c r="AD85" i="2"/>
  <c r="M87" i="2" l="1"/>
  <c r="AD86" i="2"/>
  <c r="AF86" i="2"/>
  <c r="AE86" i="2"/>
  <c r="AG86" i="2"/>
  <c r="AG87" i="2" l="1"/>
  <c r="AE87" i="2"/>
  <c r="M88" i="2"/>
  <c r="AD87" i="2"/>
  <c r="AF87" i="2"/>
  <c r="AF88" i="2" l="1"/>
  <c r="M89" i="2"/>
  <c r="AD88" i="2"/>
  <c r="AG88" i="2"/>
  <c r="AE88" i="2"/>
  <c r="AE89" i="2" l="1"/>
  <c r="AG89" i="2"/>
  <c r="AF89" i="2"/>
  <c r="M90" i="2"/>
  <c r="AD89" i="2"/>
  <c r="M91" i="2" l="1"/>
  <c r="AD90" i="2"/>
  <c r="AF90" i="2"/>
  <c r="AE90" i="2"/>
  <c r="AG90" i="2"/>
  <c r="AG91" i="2" l="1"/>
  <c r="AE91" i="2"/>
  <c r="M92" i="2"/>
  <c r="AD91" i="2"/>
  <c r="AF91" i="2"/>
  <c r="AF92" i="2" l="1"/>
  <c r="M93" i="2"/>
  <c r="AD92" i="2"/>
  <c r="AG92" i="2"/>
  <c r="AE92" i="2"/>
  <c r="AE93" i="2" l="1"/>
  <c r="AG93" i="2"/>
  <c r="AF93" i="2"/>
  <c r="M94" i="2"/>
  <c r="AD93" i="2"/>
  <c r="M95" i="2" l="1"/>
  <c r="AD94" i="2"/>
  <c r="AF94" i="2"/>
  <c r="AE94" i="2"/>
  <c r="AG94" i="2"/>
  <c r="AG95" i="2" l="1"/>
  <c r="AE95" i="2"/>
  <c r="M96" i="2"/>
  <c r="AD95" i="2"/>
  <c r="AF95" i="2"/>
  <c r="AF96" i="2" l="1"/>
  <c r="M97" i="2"/>
  <c r="AD96" i="2"/>
  <c r="AG96" i="2"/>
  <c r="AE96" i="2"/>
  <c r="AE97" i="2" l="1"/>
  <c r="AG97" i="2"/>
  <c r="AF97" i="2"/>
  <c r="AD97" i="2"/>
  <c r="M98" i="2"/>
  <c r="M99" i="2" l="1"/>
  <c r="AD98" i="2"/>
  <c r="AF98" i="2"/>
  <c r="AE98" i="2"/>
  <c r="AG98" i="2"/>
  <c r="AG99" i="2" l="1"/>
  <c r="AE99" i="2"/>
  <c r="M100" i="2"/>
  <c r="AD99" i="2"/>
  <c r="AF99" i="2"/>
  <c r="AF100" i="2" l="1"/>
  <c r="M101" i="2"/>
  <c r="AD100" i="2"/>
  <c r="AG100" i="2"/>
  <c r="AE100" i="2"/>
  <c r="AE101" i="2" l="1"/>
  <c r="AG101" i="2"/>
  <c r="AF101" i="2"/>
  <c r="M102" i="2"/>
  <c r="AD101" i="2"/>
  <c r="M103" i="2" l="1"/>
  <c r="AD102" i="2"/>
  <c r="AF102" i="2"/>
  <c r="AE102" i="2"/>
  <c r="AG102" i="2"/>
  <c r="AG103" i="2" l="1"/>
  <c r="AE103" i="2"/>
  <c r="M104" i="2"/>
  <c r="AD103" i="2"/>
  <c r="AF103" i="2"/>
  <c r="AF104" i="2" l="1"/>
  <c r="M105" i="2"/>
  <c r="AD104" i="2"/>
  <c r="AG104" i="2"/>
  <c r="AE104" i="2"/>
  <c r="AE105" i="2" l="1"/>
  <c r="AG105" i="2"/>
  <c r="AF105" i="2"/>
  <c r="M106" i="2"/>
  <c r="AD105" i="2"/>
  <c r="M107" i="2" l="1"/>
  <c r="AD106" i="2"/>
  <c r="AF106" i="2"/>
  <c r="AE106" i="2"/>
  <c r="AG106" i="2"/>
  <c r="AG107" i="2" l="1"/>
  <c r="AE107" i="2"/>
  <c r="M108" i="2"/>
  <c r="AD107" i="2"/>
  <c r="AF107" i="2"/>
  <c r="AF108" i="2" l="1"/>
  <c r="M109" i="2"/>
  <c r="AD108" i="2"/>
  <c r="AG108" i="2"/>
  <c r="AE108" i="2"/>
  <c r="AE109" i="2" l="1"/>
  <c r="AG109" i="2"/>
  <c r="AF109" i="2"/>
  <c r="M110" i="2"/>
  <c r="AD109" i="2"/>
  <c r="M111" i="2" l="1"/>
  <c r="AD110" i="2"/>
  <c r="AF110" i="2"/>
  <c r="AE110" i="2"/>
  <c r="AG110" i="2"/>
  <c r="AG111" i="2" l="1"/>
  <c r="AE111" i="2"/>
  <c r="M112" i="2"/>
  <c r="AD111" i="2"/>
  <c r="AF111" i="2"/>
  <c r="AF112" i="2" l="1"/>
  <c r="M113" i="2"/>
  <c r="AD112" i="2"/>
  <c r="AG112" i="2"/>
  <c r="AE112" i="2"/>
  <c r="AE113" i="2" l="1"/>
  <c r="AG113" i="2"/>
  <c r="AF113" i="2"/>
  <c r="AD113" i="2"/>
  <c r="M114" i="2"/>
  <c r="M115" i="2" l="1"/>
  <c r="AD114" i="2"/>
  <c r="AF114" i="2"/>
  <c r="AE114" i="2"/>
  <c r="AG114" i="2"/>
  <c r="AG115" i="2" l="1"/>
  <c r="AE115" i="2"/>
  <c r="M116" i="2"/>
  <c r="AD115" i="2"/>
  <c r="AF115" i="2"/>
  <c r="AF116" i="2" l="1"/>
  <c r="M117" i="2"/>
  <c r="AD116" i="2"/>
  <c r="AG116" i="2"/>
  <c r="AE116" i="2"/>
  <c r="AE117" i="2" l="1"/>
  <c r="AG117" i="2"/>
  <c r="AF117" i="2"/>
  <c r="M118" i="2"/>
  <c r="AD117" i="2"/>
  <c r="M119" i="2" l="1"/>
  <c r="AD118" i="2"/>
  <c r="AF118" i="2"/>
  <c r="AE118" i="2"/>
  <c r="AG118" i="2"/>
  <c r="AG119" i="2" l="1"/>
  <c r="AE119" i="2"/>
  <c r="M120" i="2"/>
  <c r="AD119" i="2"/>
  <c r="AF119" i="2"/>
  <c r="AF120" i="2" l="1"/>
  <c r="M121" i="2"/>
  <c r="AD120" i="2"/>
  <c r="AG120" i="2"/>
  <c r="AE120" i="2"/>
  <c r="AE121" i="2" l="1"/>
  <c r="AG121" i="2"/>
  <c r="AF121" i="2"/>
  <c r="M122" i="2"/>
  <c r="AD121" i="2"/>
  <c r="M123" i="2" l="1"/>
  <c r="AD122" i="2"/>
  <c r="AF122" i="2"/>
  <c r="AE122" i="2"/>
  <c r="AG122" i="2"/>
  <c r="AG123" i="2" l="1"/>
  <c r="AE123" i="2"/>
  <c r="M124" i="2"/>
  <c r="AD123" i="2"/>
  <c r="AF123" i="2"/>
  <c r="AF124" i="2" l="1"/>
  <c r="M125" i="2"/>
  <c r="AD124" i="2"/>
  <c r="AG124" i="2"/>
  <c r="AE124" i="2"/>
  <c r="AE125" i="2" l="1"/>
  <c r="AG125" i="2"/>
  <c r="AF125" i="2"/>
  <c r="M126" i="2"/>
  <c r="AD125" i="2"/>
  <c r="M127" i="2" l="1"/>
  <c r="AD126" i="2"/>
  <c r="AF126" i="2"/>
  <c r="AE126" i="2"/>
  <c r="AG126" i="2"/>
  <c r="AG127" i="2" l="1"/>
  <c r="AE127" i="2"/>
  <c r="M128" i="2"/>
  <c r="AD127" i="2"/>
  <c r="AF127" i="2"/>
  <c r="AF128" i="2" l="1"/>
  <c r="M129" i="2"/>
  <c r="AD128" i="2"/>
  <c r="AG128" i="2"/>
  <c r="AE128" i="2"/>
  <c r="AE129" i="2" l="1"/>
  <c r="AG129" i="2"/>
  <c r="AF129" i="2"/>
  <c r="AD129" i="2"/>
  <c r="M130" i="2"/>
  <c r="M131" i="2" l="1"/>
  <c r="AD130" i="2"/>
  <c r="AF130" i="2"/>
  <c r="AE130" i="2"/>
  <c r="AG130" i="2"/>
  <c r="AG131" i="2" l="1"/>
  <c r="AE131" i="2"/>
  <c r="M132" i="2"/>
  <c r="AD131" i="2"/>
  <c r="AF131" i="2"/>
  <c r="AF132" i="2" l="1"/>
  <c r="M133" i="2"/>
  <c r="AD132" i="2"/>
  <c r="AG132" i="2"/>
  <c r="AE132" i="2"/>
  <c r="AE133" i="2" l="1"/>
  <c r="AG133" i="2"/>
  <c r="AF133" i="2"/>
  <c r="M134" i="2"/>
  <c r="AD133" i="2"/>
  <c r="M135" i="2" l="1"/>
  <c r="AD134" i="2"/>
  <c r="AF134" i="2"/>
  <c r="AE134" i="2"/>
  <c r="AG134" i="2"/>
  <c r="AG135" i="2" l="1"/>
  <c r="AE135" i="2"/>
  <c r="M136" i="2"/>
  <c r="AD135" i="2"/>
  <c r="AF135" i="2"/>
  <c r="AF136" i="2" l="1"/>
  <c r="M137" i="2"/>
  <c r="AD136" i="2"/>
  <c r="AG136" i="2"/>
  <c r="AE136" i="2"/>
  <c r="AE137" i="2" l="1"/>
  <c r="AG137" i="2"/>
  <c r="AF137" i="2"/>
  <c r="M138" i="2"/>
  <c r="AD137" i="2"/>
  <c r="M139" i="2" l="1"/>
  <c r="AD138" i="2"/>
  <c r="AF138" i="2"/>
  <c r="AE138" i="2"/>
  <c r="AG138" i="2"/>
  <c r="AG139" i="2" l="1"/>
  <c r="AE139" i="2"/>
  <c r="M140" i="2"/>
  <c r="AD139" i="2"/>
  <c r="AF139" i="2"/>
  <c r="AF140" i="2" l="1"/>
  <c r="M141" i="2"/>
  <c r="AD140" i="2"/>
  <c r="AG140" i="2"/>
  <c r="AE140" i="2"/>
  <c r="AE141" i="2" l="1"/>
  <c r="AG141" i="2"/>
  <c r="AF141" i="2"/>
  <c r="M142" i="2"/>
  <c r="AD141" i="2"/>
  <c r="M143" i="2" l="1"/>
  <c r="AD142" i="2"/>
  <c r="AF142" i="2"/>
  <c r="AE142" i="2"/>
  <c r="AG142" i="2"/>
  <c r="AG143" i="2" l="1"/>
  <c r="AE143" i="2"/>
  <c r="M144" i="2"/>
  <c r="AD143" i="2"/>
  <c r="AF143" i="2"/>
  <c r="AF144" i="2" l="1"/>
  <c r="M145" i="2"/>
  <c r="AD144" i="2"/>
  <c r="AG144" i="2"/>
  <c r="AE144" i="2"/>
  <c r="AE145" i="2" l="1"/>
  <c r="AG145" i="2"/>
  <c r="AF145" i="2"/>
  <c r="AD145" i="2"/>
  <c r="M146" i="2"/>
  <c r="M147" i="2" l="1"/>
  <c r="AD146" i="2"/>
  <c r="AF146" i="2"/>
  <c r="AE146" i="2"/>
  <c r="AG146" i="2"/>
  <c r="AG147" i="2" l="1"/>
  <c r="AE147" i="2"/>
  <c r="M148" i="2"/>
  <c r="AD147" i="2"/>
  <c r="AF147" i="2"/>
  <c r="AF148" i="2" l="1"/>
  <c r="M149" i="2"/>
  <c r="AD148" i="2"/>
  <c r="AG148" i="2"/>
  <c r="AE148" i="2"/>
  <c r="AE149" i="2" l="1"/>
  <c r="AG149" i="2"/>
  <c r="AF149" i="2"/>
  <c r="M150" i="2"/>
  <c r="AD149" i="2"/>
  <c r="M151" i="2" l="1"/>
  <c r="AD150" i="2"/>
  <c r="AF150" i="2"/>
  <c r="AE150" i="2"/>
  <c r="AG150" i="2"/>
  <c r="AE151" i="2" l="1"/>
  <c r="M152" i="2"/>
  <c r="AF151" i="2"/>
  <c r="AD151" i="2"/>
  <c r="AG151" i="2"/>
  <c r="M153" i="2" l="1"/>
  <c r="AD152" i="2"/>
  <c r="AF152" i="2"/>
  <c r="AE152" i="2"/>
  <c r="AG152" i="2"/>
  <c r="AG153" i="2" l="1"/>
  <c r="AE153" i="2"/>
  <c r="AD153" i="2"/>
  <c r="M154" i="2"/>
  <c r="AF153" i="2"/>
  <c r="AF154" i="2" l="1"/>
  <c r="M155" i="2"/>
  <c r="AD154" i="2"/>
  <c r="AG154" i="2"/>
  <c r="AE154" i="2"/>
  <c r="AE155" i="2" l="1"/>
  <c r="AG155" i="2"/>
  <c r="AF155" i="2"/>
  <c r="AD155" i="2"/>
  <c r="M156" i="2"/>
  <c r="M157" i="2" l="1"/>
  <c r="AD156" i="2"/>
  <c r="AF156" i="2"/>
  <c r="AE156" i="2"/>
  <c r="AG156" i="2"/>
  <c r="AG157" i="2" l="1"/>
  <c r="AE157" i="2"/>
  <c r="M158" i="2"/>
  <c r="AD157" i="2"/>
  <c r="AF157" i="2"/>
  <c r="AF158" i="2" l="1"/>
  <c r="M159" i="2"/>
  <c r="AD158" i="2"/>
  <c r="AG158" i="2"/>
  <c r="AE158" i="2"/>
  <c r="AE159" i="2" l="1"/>
  <c r="AG159" i="2"/>
  <c r="AF159" i="2"/>
  <c r="M160" i="2"/>
  <c r="AD159" i="2"/>
  <c r="M161" i="2" l="1"/>
  <c r="AD160" i="2"/>
  <c r="AF160" i="2"/>
  <c r="AE160" i="2"/>
  <c r="AG160" i="2"/>
  <c r="AG161" i="2" l="1"/>
  <c r="AE161" i="2"/>
  <c r="AD161" i="2"/>
  <c r="M162" i="2"/>
  <c r="AF161" i="2"/>
  <c r="AF162" i="2" l="1"/>
  <c r="M163" i="2"/>
  <c r="AD162" i="2"/>
  <c r="AG162" i="2"/>
  <c r="AE162" i="2"/>
  <c r="AE163" i="2" l="1"/>
  <c r="AG163" i="2"/>
  <c r="AF163" i="2"/>
  <c r="AD163" i="2"/>
  <c r="M164" i="2"/>
  <c r="M165" i="2" l="1"/>
  <c r="AD164" i="2"/>
  <c r="AF164" i="2"/>
  <c r="AE164" i="2"/>
  <c r="AG164" i="2"/>
  <c r="AG165" i="2" l="1"/>
  <c r="AE165" i="2"/>
  <c r="M166" i="2"/>
  <c r="AD165" i="2"/>
  <c r="AF165" i="2"/>
  <c r="AF166" i="2" l="1"/>
  <c r="M167" i="2"/>
  <c r="AD166" i="2"/>
  <c r="AG166" i="2"/>
  <c r="AE166" i="2"/>
  <c r="AE167" i="2" l="1"/>
  <c r="AG167" i="2"/>
  <c r="AF167" i="2"/>
  <c r="M168" i="2"/>
  <c r="AD167" i="2"/>
  <c r="M169" i="2" l="1"/>
  <c r="AD168" i="2"/>
  <c r="AF168" i="2"/>
  <c r="AE168" i="2"/>
  <c r="AG168" i="2"/>
  <c r="AG169" i="2" l="1"/>
  <c r="AE169" i="2"/>
  <c r="M170" i="2"/>
  <c r="AD169" i="2"/>
  <c r="AF169" i="2"/>
  <c r="AF170" i="2" l="1"/>
  <c r="M171" i="2"/>
  <c r="AD170" i="2"/>
  <c r="AG170" i="2"/>
  <c r="AE170" i="2"/>
  <c r="AE171" i="2" l="1"/>
  <c r="AG171" i="2"/>
  <c r="AF171" i="2"/>
  <c r="AD171" i="2"/>
  <c r="M172" i="2"/>
  <c r="M173" i="2" l="1"/>
  <c r="AD172" i="2"/>
  <c r="AF172" i="2"/>
  <c r="AE172" i="2"/>
  <c r="AG172" i="2"/>
  <c r="AG173" i="2" l="1"/>
  <c r="AE173" i="2"/>
  <c r="M174" i="2"/>
  <c r="AD173" i="2"/>
  <c r="AF173" i="2"/>
  <c r="AF174" i="2" l="1"/>
  <c r="M175" i="2"/>
  <c r="AD174" i="2"/>
  <c r="AG174" i="2"/>
  <c r="AE174" i="2"/>
  <c r="AE175" i="2" l="1"/>
  <c r="AG175" i="2"/>
  <c r="AF175" i="2"/>
  <c r="M176" i="2"/>
  <c r="AD175" i="2"/>
  <c r="M177" i="2" l="1"/>
  <c r="AD176" i="2"/>
  <c r="AF176" i="2"/>
  <c r="AE176" i="2"/>
  <c r="AG176" i="2"/>
  <c r="AG177" i="2" l="1"/>
  <c r="AE177" i="2"/>
  <c r="M178" i="2"/>
  <c r="AD177" i="2"/>
  <c r="AF177" i="2"/>
  <c r="AF178" i="2" l="1"/>
  <c r="M179" i="2"/>
  <c r="AD178" i="2"/>
  <c r="AG178" i="2"/>
  <c r="AE178" i="2"/>
  <c r="AE179" i="2" l="1"/>
  <c r="AG179" i="2"/>
  <c r="AF179" i="2"/>
  <c r="AD179" i="2"/>
  <c r="M180" i="2"/>
  <c r="M181" i="2" l="1"/>
  <c r="AD180" i="2"/>
  <c r="AF180" i="2"/>
  <c r="AE180" i="2"/>
  <c r="AG180" i="2"/>
  <c r="AG181" i="2" l="1"/>
  <c r="AE181" i="2"/>
  <c r="M182" i="2"/>
  <c r="AD181" i="2"/>
  <c r="AF181" i="2"/>
  <c r="AF182" i="2" l="1"/>
  <c r="M183" i="2"/>
  <c r="AD182" i="2"/>
  <c r="AG182" i="2"/>
  <c r="AE182" i="2"/>
  <c r="AE183" i="2" l="1"/>
  <c r="AG183" i="2"/>
  <c r="AF183" i="2"/>
  <c r="M184" i="2"/>
  <c r="AD183" i="2"/>
  <c r="M185" i="2" l="1"/>
  <c r="AD184" i="2"/>
  <c r="AF184" i="2"/>
  <c r="AE184" i="2"/>
  <c r="AG184" i="2"/>
  <c r="AG185" i="2" l="1"/>
  <c r="AE185" i="2"/>
  <c r="M186" i="2"/>
  <c r="AD185" i="2"/>
  <c r="AF185" i="2"/>
  <c r="AF186" i="2" l="1"/>
  <c r="M187" i="2"/>
  <c r="AD186" i="2"/>
  <c r="AG186" i="2"/>
  <c r="AE186" i="2"/>
  <c r="AE187" i="2" l="1"/>
  <c r="AG187" i="2"/>
  <c r="AF187" i="2"/>
  <c r="AD187" i="2"/>
  <c r="M188" i="2"/>
  <c r="M189" i="2" l="1"/>
  <c r="AD188" i="2"/>
  <c r="AF188" i="2"/>
  <c r="AE188" i="2"/>
  <c r="AG188" i="2"/>
  <c r="AG189" i="2" l="1"/>
  <c r="AE189" i="2"/>
  <c r="M190" i="2"/>
  <c r="AD189" i="2"/>
  <c r="AF189" i="2"/>
  <c r="AF190" i="2" l="1"/>
  <c r="M191" i="2"/>
  <c r="AD190" i="2"/>
  <c r="AG190" i="2"/>
  <c r="AE190" i="2"/>
  <c r="AE191" i="2" l="1"/>
  <c r="AG191" i="2"/>
  <c r="AF191" i="2"/>
  <c r="M192" i="2"/>
  <c r="AD191" i="2"/>
  <c r="M193" i="2" l="1"/>
  <c r="AD192" i="2"/>
  <c r="AF192" i="2"/>
  <c r="AE192" i="2"/>
  <c r="AG192" i="2"/>
  <c r="AG193" i="2" l="1"/>
  <c r="AE193" i="2"/>
  <c r="M194" i="2"/>
  <c r="AD193" i="2"/>
  <c r="AF193" i="2"/>
  <c r="AF194" i="2" l="1"/>
  <c r="M195" i="2"/>
  <c r="AD194" i="2"/>
  <c r="AG194" i="2"/>
  <c r="AE194" i="2"/>
  <c r="AE195" i="2" l="1"/>
  <c r="AG195" i="2"/>
  <c r="AF195" i="2"/>
  <c r="AD195" i="2"/>
  <c r="M196" i="2"/>
  <c r="M197" i="2" l="1"/>
  <c r="AD196" i="2"/>
  <c r="AF196" i="2"/>
  <c r="AE196" i="2"/>
  <c r="AG196" i="2"/>
  <c r="AG197" i="2" l="1"/>
  <c r="AE197" i="2"/>
  <c r="M198" i="2"/>
  <c r="AD197" i="2"/>
  <c r="AF197" i="2"/>
  <c r="AF198" i="2" l="1"/>
  <c r="M199" i="2"/>
  <c r="AD198" i="2"/>
  <c r="AG198" i="2"/>
  <c r="AE198" i="2"/>
  <c r="AE199" i="2" l="1"/>
  <c r="AG199" i="2"/>
  <c r="AF199" i="2"/>
  <c r="M200" i="2"/>
  <c r="AD199" i="2"/>
  <c r="M201" i="2" l="1"/>
  <c r="AD200" i="2"/>
  <c r="AF200" i="2"/>
  <c r="AE200" i="2"/>
  <c r="AG200" i="2"/>
  <c r="AG201" i="2" l="1"/>
  <c r="AE201" i="2"/>
  <c r="M202" i="2"/>
  <c r="AD201" i="2"/>
  <c r="AF201" i="2"/>
  <c r="AF202" i="2" l="1"/>
  <c r="M203" i="2"/>
  <c r="AD202" i="2"/>
  <c r="AG202" i="2"/>
  <c r="AE202" i="2"/>
  <c r="AE203" i="2" l="1"/>
  <c r="AG203" i="2"/>
  <c r="AF203" i="2"/>
  <c r="AD203" i="2"/>
  <c r="M204" i="2"/>
  <c r="M205" i="2" l="1"/>
  <c r="AD204" i="2"/>
  <c r="AF204" i="2"/>
  <c r="AE204" i="2"/>
  <c r="AG204" i="2"/>
  <c r="AG205" i="2" l="1"/>
  <c r="AE205" i="2"/>
  <c r="M206" i="2"/>
  <c r="AD205" i="2"/>
  <c r="AF205" i="2"/>
  <c r="AF206" i="2" l="1"/>
  <c r="M207" i="2"/>
  <c r="AD206" i="2"/>
  <c r="AG206" i="2"/>
  <c r="AE206" i="2"/>
  <c r="AE207" i="2" l="1"/>
  <c r="AG207" i="2"/>
  <c r="AF207" i="2"/>
  <c r="M208" i="2"/>
  <c r="AD207" i="2"/>
  <c r="M209" i="2" l="1"/>
  <c r="AD208" i="2"/>
  <c r="AF208" i="2"/>
  <c r="AE208" i="2"/>
  <c r="AG208" i="2"/>
  <c r="AG209" i="2" l="1"/>
  <c r="AE209" i="2"/>
  <c r="M210" i="2"/>
  <c r="AD209" i="2"/>
  <c r="AF209" i="2"/>
  <c r="AF210" i="2" l="1"/>
  <c r="M211" i="2"/>
  <c r="AD210" i="2"/>
  <c r="AG210" i="2"/>
  <c r="AE210" i="2"/>
  <c r="AE211" i="2" l="1"/>
  <c r="AG211" i="2"/>
  <c r="AF211" i="2"/>
  <c r="AD211" i="2"/>
  <c r="M212" i="2"/>
  <c r="M213" i="2" l="1"/>
  <c r="AD212" i="2"/>
  <c r="AF212" i="2"/>
  <c r="AE212" i="2"/>
  <c r="AG212" i="2"/>
  <c r="AG213" i="2" l="1"/>
  <c r="AE213" i="2"/>
  <c r="M214" i="2"/>
  <c r="AD213" i="2"/>
  <c r="AF213" i="2"/>
  <c r="AF214" i="2" l="1"/>
  <c r="M215" i="2"/>
  <c r="AD214" i="2"/>
  <c r="AG214" i="2"/>
  <c r="AE214" i="2"/>
  <c r="AE215" i="2" l="1"/>
  <c r="AG215" i="2"/>
  <c r="AF215" i="2"/>
  <c r="M216" i="2"/>
  <c r="AD215" i="2"/>
  <c r="AF216" i="2" l="1"/>
  <c r="AD216" i="2"/>
  <c r="AG216" i="2"/>
  <c r="AE216" i="2"/>
  <c r="M217" i="2"/>
  <c r="AE217" i="2" l="1"/>
  <c r="AD217" i="2"/>
  <c r="AG217" i="2"/>
  <c r="AF217" i="2"/>
  <c r="M218" i="2"/>
  <c r="M219" i="2" l="1"/>
  <c r="AD218" i="2"/>
  <c r="AE218" i="2"/>
  <c r="AG218" i="2"/>
  <c r="AF218" i="2"/>
  <c r="AG219" i="2" l="1"/>
  <c r="AE219" i="2"/>
  <c r="M220" i="2"/>
  <c r="AF219" i="2"/>
  <c r="AD219" i="2"/>
  <c r="AF220" i="2" l="1"/>
  <c r="M221" i="2"/>
  <c r="AD220" i="2"/>
  <c r="AG220" i="2"/>
  <c r="AE220" i="2"/>
  <c r="AE221" i="2" l="1"/>
  <c r="AG221" i="2"/>
  <c r="AF221" i="2"/>
  <c r="AD221" i="2"/>
  <c r="M222" i="2"/>
  <c r="M223" i="2" l="1"/>
  <c r="AD222" i="2"/>
  <c r="AF222" i="2"/>
  <c r="AE222" i="2"/>
  <c r="AG222" i="2"/>
  <c r="AG223" i="2" l="1"/>
  <c r="AE223" i="2"/>
  <c r="M224" i="2"/>
  <c r="AD223" i="2"/>
  <c r="AF223" i="2"/>
  <c r="AF224" i="2" l="1"/>
  <c r="M225" i="2"/>
  <c r="AD224" i="2"/>
  <c r="AG224" i="2"/>
  <c r="AE224" i="2"/>
  <c r="AE225" i="2" l="1"/>
  <c r="AG225" i="2"/>
  <c r="AF225" i="2"/>
  <c r="M226" i="2"/>
  <c r="AD225" i="2"/>
  <c r="M227" i="2" l="1"/>
  <c r="AD226" i="2"/>
  <c r="AF226" i="2"/>
  <c r="AE226" i="2"/>
  <c r="AG226" i="2"/>
  <c r="AG227" i="2" l="1"/>
  <c r="AE227" i="2"/>
  <c r="AD227" i="2"/>
  <c r="M228" i="2"/>
  <c r="AF227" i="2"/>
  <c r="AF228" i="2" l="1"/>
  <c r="M229" i="2"/>
  <c r="AD228" i="2"/>
  <c r="AG228" i="2"/>
  <c r="AE228" i="2"/>
  <c r="AE229" i="2" l="1"/>
  <c r="AG229" i="2"/>
  <c r="AF229" i="2"/>
  <c r="AD229" i="2"/>
  <c r="M230" i="2"/>
  <c r="M231" i="2" l="1"/>
  <c r="AD230" i="2"/>
  <c r="AF230" i="2"/>
  <c r="AE230" i="2"/>
  <c r="AG230" i="2"/>
  <c r="AG231" i="2" l="1"/>
  <c r="AE231" i="2"/>
  <c r="M232" i="2"/>
  <c r="AD231" i="2"/>
  <c r="AF231" i="2"/>
  <c r="AF232" i="2" l="1"/>
  <c r="M233" i="2"/>
  <c r="AD232" i="2"/>
  <c r="AG232" i="2"/>
  <c r="AE232" i="2"/>
  <c r="AE233" i="2" l="1"/>
  <c r="AG233" i="2"/>
  <c r="AF233" i="2"/>
  <c r="M234" i="2"/>
  <c r="AD233" i="2"/>
  <c r="M235" i="2" l="1"/>
  <c r="AD234" i="2"/>
  <c r="AF234" i="2"/>
  <c r="AE234" i="2"/>
  <c r="AG234" i="2"/>
  <c r="AG235" i="2" l="1"/>
  <c r="AE235" i="2"/>
  <c r="M236" i="2"/>
  <c r="AD235" i="2"/>
  <c r="AF235" i="2"/>
  <c r="AF236" i="2" l="1"/>
  <c r="M237" i="2"/>
  <c r="AD236" i="2"/>
  <c r="AG236" i="2"/>
  <c r="AE236" i="2"/>
  <c r="AE237" i="2" l="1"/>
  <c r="AG237" i="2"/>
  <c r="AF237" i="2"/>
  <c r="AD237" i="2"/>
  <c r="M238" i="2"/>
  <c r="M239" i="2" l="1"/>
  <c r="AD238" i="2"/>
  <c r="AF238" i="2"/>
  <c r="AE238" i="2"/>
  <c r="AG238" i="2"/>
  <c r="AG239" i="2" l="1"/>
  <c r="AE239" i="2"/>
  <c r="M240" i="2"/>
  <c r="AD239" i="2"/>
  <c r="AF239" i="2"/>
  <c r="AF240" i="2" l="1"/>
  <c r="M241" i="2"/>
  <c r="AD240" i="2"/>
  <c r="AG240" i="2"/>
  <c r="AE240" i="2"/>
  <c r="AE241" i="2" l="1"/>
  <c r="AG241" i="2"/>
  <c r="AF241" i="2"/>
  <c r="M242" i="2"/>
  <c r="AD241" i="2"/>
  <c r="M243" i="2" l="1"/>
  <c r="AD242" i="2"/>
  <c r="AF242" i="2"/>
  <c r="AE242" i="2"/>
  <c r="AG242" i="2"/>
  <c r="AG243" i="2" l="1"/>
  <c r="AE243" i="2"/>
  <c r="M244" i="2"/>
  <c r="AD243" i="2"/>
  <c r="AF243" i="2"/>
  <c r="AF244" i="2" l="1"/>
  <c r="M245" i="2"/>
  <c r="AD244" i="2"/>
  <c r="AG244" i="2"/>
  <c r="AE244" i="2"/>
  <c r="AE245" i="2" l="1"/>
  <c r="AG245" i="2"/>
  <c r="AF245" i="2"/>
  <c r="AD245" i="2"/>
  <c r="M246" i="2"/>
  <c r="M247" i="2" l="1"/>
  <c r="AD246" i="2"/>
  <c r="AF246" i="2"/>
  <c r="AE246" i="2"/>
  <c r="AG246" i="2"/>
  <c r="AG247" i="2" l="1"/>
  <c r="AE247" i="2"/>
  <c r="M248" i="2"/>
  <c r="AD247" i="2"/>
  <c r="AF247" i="2"/>
  <c r="AF248" i="2" l="1"/>
  <c r="M249" i="2"/>
  <c r="AD248" i="2"/>
  <c r="AG248" i="2"/>
  <c r="AE248" i="2"/>
  <c r="M250" i="2" l="1"/>
  <c r="AE249" i="2"/>
  <c r="AG249" i="2"/>
  <c r="AF249" i="2"/>
  <c r="AD249" i="2"/>
  <c r="M251" i="2" l="1"/>
  <c r="AD250" i="2"/>
  <c r="AG250" i="2"/>
  <c r="AF250" i="2"/>
  <c r="AE250" i="2"/>
  <c r="AG251" i="2" l="1"/>
  <c r="AF251" i="2"/>
  <c r="AE251" i="2"/>
  <c r="AD251" i="2"/>
  <c r="M252" i="2"/>
  <c r="AF252" i="2" l="1"/>
  <c r="AE252" i="2"/>
  <c r="AD252" i="2"/>
  <c r="M253" i="2"/>
  <c r="AG252" i="2"/>
  <c r="AE253" i="2" l="1"/>
  <c r="M254" i="2"/>
  <c r="AD253" i="2"/>
  <c r="AG253" i="2"/>
  <c r="AF253" i="2"/>
  <c r="M255" i="2" l="1"/>
  <c r="AD254" i="2"/>
  <c r="AG254" i="2"/>
  <c r="AF254" i="2"/>
  <c r="AE254" i="2"/>
  <c r="AG255" i="2" l="1"/>
  <c r="AF255" i="2"/>
  <c r="AE255" i="2"/>
  <c r="M256" i="2"/>
  <c r="AD255" i="2"/>
  <c r="AF256" i="2" l="1"/>
  <c r="AE256" i="2"/>
  <c r="M257" i="2"/>
  <c r="AD256" i="2"/>
  <c r="AG256" i="2"/>
  <c r="AE257" i="2" l="1"/>
  <c r="M258" i="2"/>
  <c r="AD257" i="2"/>
  <c r="AG257" i="2"/>
  <c r="AF257" i="2"/>
  <c r="M259" i="2" l="1"/>
  <c r="AD258" i="2"/>
  <c r="AG258" i="2"/>
  <c r="AF258" i="2"/>
  <c r="AE258" i="2"/>
  <c r="AG259" i="2" l="1"/>
  <c r="AF259" i="2"/>
  <c r="AE259" i="2"/>
  <c r="AD259" i="2"/>
  <c r="M260" i="2"/>
  <c r="AF260" i="2" l="1"/>
  <c r="AE260" i="2"/>
  <c r="AD260" i="2"/>
  <c r="M261" i="2"/>
  <c r="AG260" i="2"/>
  <c r="AE261" i="2" l="1"/>
  <c r="M262" i="2"/>
  <c r="AD261" i="2"/>
  <c r="AG261" i="2"/>
  <c r="AF261" i="2"/>
  <c r="M263" i="2" l="1"/>
  <c r="AD262" i="2"/>
  <c r="AG262" i="2"/>
  <c r="AF262" i="2"/>
  <c r="AE262" i="2"/>
  <c r="AG263" i="2" l="1"/>
  <c r="AF263" i="2"/>
  <c r="AE263" i="2"/>
  <c r="M264" i="2"/>
  <c r="AD263" i="2"/>
  <c r="AF264" i="2" l="1"/>
  <c r="AE264" i="2"/>
  <c r="M265" i="2"/>
  <c r="AD264" i="2"/>
  <c r="AG264" i="2"/>
  <c r="AE265" i="2" l="1"/>
  <c r="M266" i="2"/>
  <c r="AD265" i="2"/>
  <c r="AG265" i="2"/>
  <c r="AF265" i="2"/>
  <c r="M267" i="2" l="1"/>
  <c r="AD266" i="2"/>
  <c r="AG266" i="2"/>
  <c r="AF266" i="2"/>
  <c r="AE266" i="2"/>
  <c r="AG267" i="2" l="1"/>
  <c r="AF267" i="2"/>
  <c r="AE267" i="2"/>
  <c r="AD267" i="2"/>
  <c r="M268" i="2"/>
  <c r="AF268" i="2" l="1"/>
  <c r="AE268" i="2"/>
  <c r="AD268" i="2"/>
  <c r="M269" i="2"/>
  <c r="AG268" i="2"/>
  <c r="AE269" i="2" l="1"/>
  <c r="M270" i="2"/>
  <c r="AD269" i="2"/>
  <c r="AG269" i="2"/>
  <c r="AF269" i="2"/>
  <c r="M271" i="2" l="1"/>
  <c r="AD270" i="2"/>
  <c r="AG270" i="2"/>
  <c r="AF270" i="2"/>
  <c r="AE270" i="2"/>
  <c r="AG271" i="2" l="1"/>
  <c r="AF271" i="2"/>
  <c r="AE271" i="2"/>
  <c r="M272" i="2"/>
  <c r="AD271" i="2"/>
  <c r="AF272" i="2" l="1"/>
  <c r="AE272" i="2"/>
  <c r="M273" i="2"/>
  <c r="AD272" i="2"/>
  <c r="AG272" i="2"/>
  <c r="AE273" i="2" l="1"/>
  <c r="M274" i="2"/>
  <c r="AD273" i="2"/>
  <c r="AG273" i="2"/>
  <c r="AF273" i="2"/>
  <c r="M275" i="2" l="1"/>
  <c r="AD274" i="2"/>
  <c r="AG274" i="2"/>
  <c r="AF274" i="2"/>
  <c r="AE274" i="2"/>
  <c r="AG275" i="2" l="1"/>
  <c r="AF275" i="2"/>
  <c r="AE275" i="2"/>
  <c r="AD275" i="2"/>
  <c r="M276" i="2"/>
  <c r="AF276" i="2" l="1"/>
  <c r="AE276" i="2"/>
  <c r="AD276" i="2"/>
  <c r="M277" i="2"/>
  <c r="AG276" i="2"/>
  <c r="AE277" i="2" l="1"/>
  <c r="M278" i="2"/>
  <c r="AD277" i="2"/>
  <c r="AG277" i="2"/>
  <c r="AF277" i="2"/>
  <c r="M279" i="2" l="1"/>
  <c r="AD278" i="2"/>
  <c r="AG278" i="2"/>
  <c r="AF278" i="2"/>
  <c r="AE278" i="2"/>
  <c r="AG279" i="2" l="1"/>
  <c r="AF279" i="2"/>
  <c r="AE279" i="2"/>
  <c r="M280" i="2"/>
  <c r="AD279" i="2"/>
  <c r="AF280" i="2" l="1"/>
  <c r="AE280" i="2"/>
  <c r="M281" i="2"/>
  <c r="AD280" i="2"/>
  <c r="AG280" i="2"/>
  <c r="AE281" i="2" l="1"/>
  <c r="M282" i="2"/>
  <c r="AD281" i="2"/>
  <c r="AG281" i="2"/>
  <c r="AF281" i="2"/>
  <c r="M283" i="2" l="1"/>
  <c r="AD282" i="2"/>
  <c r="AG282" i="2"/>
  <c r="AF282" i="2"/>
  <c r="AE282" i="2"/>
  <c r="AG283" i="2" l="1"/>
  <c r="AF283" i="2"/>
  <c r="AE283" i="2"/>
  <c r="AD283" i="2"/>
  <c r="M284" i="2"/>
  <c r="AF284" i="2" l="1"/>
  <c r="AE284" i="2"/>
  <c r="AD284" i="2"/>
  <c r="M285" i="2"/>
  <c r="AG284" i="2"/>
  <c r="AE285" i="2" l="1"/>
  <c r="AD285" i="2"/>
  <c r="M286" i="2"/>
  <c r="M287" i="2" l="1"/>
  <c r="AE286" i="2"/>
  <c r="AD286" i="2"/>
  <c r="M288" i="2" l="1"/>
  <c r="AE287" i="2"/>
  <c r="AD287" i="2"/>
  <c r="AD288" i="2" l="1"/>
  <c r="M289" i="2"/>
  <c r="AE288" i="2"/>
  <c r="AE289" i="2" l="1"/>
  <c r="AD289" i="2"/>
  <c r="M290" i="2"/>
  <c r="M291" i="2" l="1"/>
  <c r="AE290" i="2"/>
  <c r="AD290" i="2"/>
  <c r="M292" i="2" l="1"/>
  <c r="AE291" i="2"/>
  <c r="AD291" i="2"/>
  <c r="AD292" i="2" l="1"/>
  <c r="M293" i="2"/>
  <c r="AE292" i="2"/>
  <c r="AE293" i="2" l="1"/>
  <c r="AD293" i="2"/>
  <c r="M294" i="2"/>
  <c r="M295" i="2" l="1"/>
  <c r="AE294" i="2"/>
  <c r="AD294" i="2"/>
  <c r="M296" i="2" l="1"/>
  <c r="AE295" i="2"/>
  <c r="AD295" i="2"/>
  <c r="AD296" i="2" l="1"/>
  <c r="M297" i="2"/>
  <c r="AE296" i="2"/>
  <c r="AE297" i="2" l="1"/>
  <c r="AD297" i="2"/>
  <c r="M298" i="2"/>
  <c r="M299" i="2" l="1"/>
  <c r="AE298" i="2"/>
  <c r="AD298" i="2"/>
  <c r="M300" i="2" l="1"/>
  <c r="AE299" i="2"/>
  <c r="AD299" i="2"/>
  <c r="AD300" i="2" l="1"/>
  <c r="M301" i="2"/>
  <c r="AE300" i="2"/>
  <c r="AE301" i="2" l="1"/>
  <c r="AD301" i="2"/>
  <c r="M302" i="2"/>
  <c r="M303" i="2" l="1"/>
  <c r="AE302" i="2"/>
  <c r="AD302" i="2"/>
  <c r="M304" i="2" l="1"/>
  <c r="AE303" i="2"/>
  <c r="AD303" i="2"/>
  <c r="AD304" i="2" l="1"/>
  <c r="M305" i="2"/>
  <c r="AE304" i="2"/>
  <c r="AE305" i="2" l="1"/>
  <c r="AD305" i="2"/>
  <c r="M306" i="2"/>
  <c r="M307" i="2" l="1"/>
  <c r="AE306" i="2"/>
  <c r="AD306" i="2"/>
  <c r="M308" i="2" l="1"/>
  <c r="AE307" i="2"/>
  <c r="AD307" i="2"/>
  <c r="AD308" i="2" l="1"/>
  <c r="M309" i="2"/>
  <c r="AE308" i="2"/>
  <c r="AE309" i="2" l="1"/>
  <c r="AD309" i="2"/>
  <c r="M310" i="2"/>
  <c r="M311" i="2" l="1"/>
  <c r="AE310" i="2"/>
  <c r="AD310" i="2"/>
  <c r="M312" i="2" l="1"/>
  <c r="AE311" i="2"/>
  <c r="AD311" i="2"/>
  <c r="AD312" i="2" l="1"/>
  <c r="M313" i="2"/>
  <c r="AE312" i="2"/>
  <c r="AE313" i="2" l="1"/>
  <c r="AD313" i="2"/>
  <c r="M314" i="2"/>
  <c r="M315" i="2" l="1"/>
  <c r="AE314" i="2"/>
  <c r="AD314" i="2"/>
  <c r="M316" i="2" l="1"/>
  <c r="AE315" i="2"/>
  <c r="AD315" i="2"/>
  <c r="AD316" i="2" l="1"/>
  <c r="M317" i="2"/>
  <c r="AE316" i="2"/>
  <c r="AE317" i="2" l="1"/>
  <c r="AD317" i="2"/>
  <c r="M318" i="2"/>
  <c r="M319" i="2" l="1"/>
  <c r="AE318" i="2"/>
  <c r="AD318" i="2"/>
  <c r="M320" i="2" l="1"/>
  <c r="AE319" i="2"/>
  <c r="AD319" i="2"/>
  <c r="AD320" i="2" l="1"/>
  <c r="M321" i="2"/>
  <c r="AE320" i="2"/>
  <c r="AE321" i="2" l="1"/>
  <c r="AD321" i="2"/>
  <c r="M322" i="2"/>
  <c r="M323" i="2" l="1"/>
  <c r="AE322" i="2"/>
  <c r="AD322" i="2"/>
  <c r="M324" i="2" l="1"/>
  <c r="AE323" i="2"/>
  <c r="AD323" i="2"/>
  <c r="AD324" i="2" l="1"/>
  <c r="M325" i="2"/>
  <c r="AE324" i="2"/>
  <c r="AE325" i="2" l="1"/>
  <c r="AD325" i="2"/>
  <c r="M326" i="2"/>
  <c r="M327" i="2" l="1"/>
  <c r="AE326" i="2"/>
  <c r="AD326" i="2"/>
  <c r="M328" i="2" l="1"/>
  <c r="AE327" i="2"/>
  <c r="AD327" i="2"/>
  <c r="AD328" i="2" l="1"/>
  <c r="M329" i="2"/>
  <c r="AE328" i="2"/>
  <c r="AE329" i="2" l="1"/>
  <c r="AD329" i="2"/>
  <c r="M330" i="2"/>
  <c r="M331" i="2" l="1"/>
  <c r="AE330" i="2"/>
  <c r="AD330" i="2"/>
  <c r="M332" i="2" l="1"/>
  <c r="AE331" i="2"/>
  <c r="AD331" i="2"/>
  <c r="AD332" i="2" l="1"/>
  <c r="M333" i="2"/>
  <c r="AE332" i="2"/>
  <c r="AE333" i="2" l="1"/>
  <c r="AD333" i="2"/>
  <c r="M334" i="2"/>
  <c r="M335" i="2" l="1"/>
  <c r="AE334" i="2"/>
  <c r="AD334" i="2"/>
  <c r="M336" i="2" l="1"/>
  <c r="AE335" i="2"/>
  <c r="AD335" i="2"/>
  <c r="AD336" i="2" l="1"/>
  <c r="M337" i="2"/>
  <c r="AE336" i="2"/>
  <c r="AE337" i="2" l="1"/>
  <c r="AD337" i="2"/>
  <c r="M338" i="2"/>
  <c r="M339" i="2" l="1"/>
  <c r="AE338" i="2"/>
  <c r="AD338" i="2"/>
  <c r="AE339" i="2" l="1"/>
  <c r="AD339" i="2"/>
</calcChain>
</file>

<file path=xl/sharedStrings.xml><?xml version="1.0" encoding="utf-8"?>
<sst xmlns="http://schemas.openxmlformats.org/spreadsheetml/2006/main" count="1212" uniqueCount="847">
  <si>
    <t>Condensed Water</t>
  </si>
  <si>
    <t>Vapor</t>
  </si>
  <si>
    <t>−80</t>
  </si>
  <si>
    <t>−19.221</t>
  </si>
  <si>
    <t>−19.215</t>
  </si>
  <si>
    <t>−0.04594</t>
  </si>
  <si>
    <t>−0.04592</t>
  </si>
  <si>
    <t>−193.45</t>
  </si>
  <si>
    <t>−0.4067</t>
  </si>
  <si>
    <t>−79</t>
  </si>
  <si>
    <t>−18.980</t>
  </si>
  <si>
    <t>−18.975</t>
  </si>
  <si>
    <t>−0.04531</t>
  </si>
  <si>
    <t>−0.04529</t>
  </si>
  <si>
    <t>−193.06</t>
  </si>
  <si>
    <t>−0.4056</t>
  </si>
  <si>
    <t>−78</t>
  </si>
  <si>
    <t>−18.740</t>
  </si>
  <si>
    <t>−18.734</t>
  </si>
  <si>
    <t>−0.04468</t>
  </si>
  <si>
    <t>−0.04466</t>
  </si>
  <si>
    <t>−192.66</t>
  </si>
  <si>
    <t>−0.4046</t>
  </si>
  <si>
    <t>−77</t>
  </si>
  <si>
    <t>−18.500</t>
  </si>
  <si>
    <t>−18.493</t>
  </si>
  <si>
    <t>−0.04405</t>
  </si>
  <si>
    <t>−0.04403</t>
  </si>
  <si>
    <t>−192.27</t>
  </si>
  <si>
    <t>−0.4036</t>
  </si>
  <si>
    <t>−76</t>
  </si>
  <si>
    <t>−18.259</t>
  </si>
  <si>
    <t>−18.252</t>
  </si>
  <si>
    <t>−0.04342</t>
  </si>
  <si>
    <t>−0.04340</t>
  </si>
  <si>
    <t>−191.87</t>
  </si>
  <si>
    <t>−0.4025</t>
  </si>
  <si>
    <t>−75</t>
  </si>
  <si>
    <t>−18.019</t>
  </si>
  <si>
    <t>−18.011</t>
  </si>
  <si>
    <t>−0.04279</t>
  </si>
  <si>
    <t>−0.04277</t>
  </si>
  <si>
    <t>−191.47</t>
  </si>
  <si>
    <t>−0.4015</t>
  </si>
  <si>
    <t>−74</t>
  </si>
  <si>
    <t>−17.778</t>
  </si>
  <si>
    <t>−17.770</t>
  </si>
  <si>
    <t>−0.04217</t>
  </si>
  <si>
    <t>−0.04215</t>
  </si>
  <si>
    <t>−191.07</t>
  </si>
  <si>
    <t>−0.4005</t>
  </si>
  <si>
    <t>−73</t>
  </si>
  <si>
    <t>−17.538</t>
  </si>
  <si>
    <t>−17.529</t>
  </si>
  <si>
    <t>−0.04155</t>
  </si>
  <si>
    <t>−0.04152</t>
  </si>
  <si>
    <t>−190.68</t>
  </si>
  <si>
    <t>−0.3994</t>
  </si>
  <si>
    <t>−72</t>
  </si>
  <si>
    <t>−17.298</t>
  </si>
  <si>
    <t>−17.288</t>
  </si>
  <si>
    <t>−0.04093</t>
  </si>
  <si>
    <t>−0.04090</t>
  </si>
  <si>
    <t>−190.27</t>
  </si>
  <si>
    <t>−0.3984</t>
  </si>
  <si>
    <t>−71</t>
  </si>
  <si>
    <t>−17.057</t>
  </si>
  <si>
    <t>−17.047</t>
  </si>
  <si>
    <t>−0.04031</t>
  </si>
  <si>
    <t>−0.04028</t>
  </si>
  <si>
    <t>−189.87</t>
  </si>
  <si>
    <t>−0.3974</t>
  </si>
  <si>
    <t>−70</t>
  </si>
  <si>
    <t>−16.806</t>
  </si>
  <si>
    <t>−16.817</t>
  </si>
  <si>
    <t>−0.03969</t>
  </si>
  <si>
    <t>−0.03966</t>
  </si>
  <si>
    <t>−189.47</t>
  </si>
  <si>
    <t>−0.3963</t>
  </si>
  <si>
    <t>−69</t>
  </si>
  <si>
    <t>−16.577</t>
  </si>
  <si>
    <t>−16.565</t>
  </si>
  <si>
    <t>−0.03907</t>
  </si>
  <si>
    <t>−0.03904</t>
  </si>
  <si>
    <t>−189.07</t>
  </si>
  <si>
    <t>−0.3953</t>
  </si>
  <si>
    <t>−68</t>
  </si>
  <si>
    <t>−16.336</t>
  </si>
  <si>
    <t>−16.324</t>
  </si>
  <si>
    <t>−0.03846</t>
  </si>
  <si>
    <t>−0.03843</t>
  </si>
  <si>
    <t>−188.66</t>
  </si>
  <si>
    <t>−0.3943</t>
  </si>
  <si>
    <t>−67</t>
  </si>
  <si>
    <t>−16.096</t>
  </si>
  <si>
    <t>−16.083</t>
  </si>
  <si>
    <t>−0.03785</t>
  </si>
  <si>
    <t>−0.03781</t>
  </si>
  <si>
    <t>−188.26</t>
  </si>
  <si>
    <t>−0.3932</t>
  </si>
  <si>
    <t>−66</t>
  </si>
  <si>
    <t>−15.856</t>
  </si>
  <si>
    <t>−15.841</t>
  </si>
  <si>
    <t>−0.03724</t>
  </si>
  <si>
    <t>−0.03720</t>
  </si>
  <si>
    <t>−187.85</t>
  </si>
  <si>
    <t>−0.3922</t>
  </si>
  <si>
    <t>−65</t>
  </si>
  <si>
    <t>−15.616</t>
  </si>
  <si>
    <t>−15.600</t>
  </si>
  <si>
    <t>−0.03663</t>
  </si>
  <si>
    <t>−0.03659</t>
  </si>
  <si>
    <t>−187.44</t>
  </si>
  <si>
    <t>−0.3912</t>
  </si>
  <si>
    <t>−64</t>
  </si>
  <si>
    <t>−15.375</t>
  </si>
  <si>
    <t>−15.359</t>
  </si>
  <si>
    <t>−0.03602</t>
  </si>
  <si>
    <t>−0.03597</t>
  </si>
  <si>
    <t>−187.04</t>
  </si>
  <si>
    <t>−0.3901</t>
  </si>
  <si>
    <t>−63</t>
  </si>
  <si>
    <t>−15.117</t>
  </si>
  <si>
    <t>−15.135</t>
  </si>
  <si>
    <t>−0.03541</t>
  </si>
  <si>
    <t>−0.03536</t>
  </si>
  <si>
    <t>−186.63</t>
  </si>
  <si>
    <t>−0.3891</t>
  </si>
  <si>
    <t>−62</t>
  </si>
  <si>
    <t>−14.895</t>
  </si>
  <si>
    <t>−14.876</t>
  </si>
  <si>
    <t>−0.03481</t>
  </si>
  <si>
    <t>−0.03476</t>
  </si>
  <si>
    <t>−186.22</t>
  </si>
  <si>
    <t>−0.3881</t>
  </si>
  <si>
    <t>−61</t>
  </si>
  <si>
    <t>−14.654</t>
  </si>
  <si>
    <t>−14.634</t>
  </si>
  <si>
    <t>−0.03420</t>
  </si>
  <si>
    <t>−0.03415</t>
  </si>
  <si>
    <t>−185.81</t>
  </si>
  <si>
    <t>−0.3870</t>
  </si>
  <si>
    <t>−60</t>
  </si>
  <si>
    <t>−14.414</t>
  </si>
  <si>
    <t>−14.392</t>
  </si>
  <si>
    <t>−0.03360</t>
  </si>
  <si>
    <t>−0.03354</t>
  </si>
  <si>
    <t>−185.39</t>
  </si>
  <si>
    <t>−0.3860</t>
  </si>
  <si>
    <t>−59</t>
  </si>
  <si>
    <t>−14.174</t>
  </si>
  <si>
    <t>−14.150</t>
  </si>
  <si>
    <t>−0.03300</t>
  </si>
  <si>
    <t>−0.03294</t>
  </si>
  <si>
    <t>−184.98</t>
  </si>
  <si>
    <t>−0.3850</t>
  </si>
  <si>
    <t>−58</t>
  </si>
  <si>
    <t>−13.933</t>
  </si>
  <si>
    <t>−13.908</t>
  </si>
  <si>
    <t>−0.03240</t>
  </si>
  <si>
    <t>−0.03233</t>
  </si>
  <si>
    <t>−184.57</t>
  </si>
  <si>
    <t>−0.3839</t>
  </si>
  <si>
    <t>−57</t>
  </si>
  <si>
    <t>−13.693</t>
  </si>
  <si>
    <t>−13.666</t>
  </si>
  <si>
    <t>−0.03180</t>
  </si>
  <si>
    <t>−0.03173</t>
  </si>
  <si>
    <t>−184.15</t>
  </si>
  <si>
    <t>−0.3829</t>
  </si>
  <si>
    <t>−56</t>
  </si>
  <si>
    <t>−13.453</t>
  </si>
  <si>
    <t>−13.424</t>
  </si>
  <si>
    <t>−0.03121</t>
  </si>
  <si>
    <t>−0.03113</t>
  </si>
  <si>
    <t>−183.74</t>
  </si>
  <si>
    <t>−0.3819</t>
  </si>
  <si>
    <t>−55</t>
  </si>
  <si>
    <t>−13.213</t>
  </si>
  <si>
    <t>−13.182</t>
  </si>
  <si>
    <t>−0.03061</t>
  </si>
  <si>
    <t>−0.03053</t>
  </si>
  <si>
    <t>−183.32</t>
  </si>
  <si>
    <t>−0.3808</t>
  </si>
  <si>
    <t>−54</t>
  </si>
  <si>
    <t>−12.972</t>
  </si>
  <si>
    <t>−12.939</t>
  </si>
  <si>
    <t>−0.03002</t>
  </si>
  <si>
    <t>−0.02993</t>
  </si>
  <si>
    <t>−182.90</t>
  </si>
  <si>
    <t>−0.3798</t>
  </si>
  <si>
    <t>−53</t>
  </si>
  <si>
    <t>−12.732</t>
  </si>
  <si>
    <t>−12.697</t>
  </si>
  <si>
    <t>−0.02943</t>
  </si>
  <si>
    <t>−0.02934</t>
  </si>
  <si>
    <t>−182.48</t>
  </si>
  <si>
    <t>−0.3788</t>
  </si>
  <si>
    <t>−52</t>
  </si>
  <si>
    <t>−12.492</t>
  </si>
  <si>
    <t>−12.454</t>
  </si>
  <si>
    <t>−0.02884</t>
  </si>
  <si>
    <t>−0.02874</t>
  </si>
  <si>
    <t>−182.06</t>
  </si>
  <si>
    <t>−0.3778</t>
  </si>
  <si>
    <t>−51</t>
  </si>
  <si>
    <t>−12.251</t>
  </si>
  <si>
    <t>−12.211</t>
  </si>
  <si>
    <t>−0.02825</t>
  </si>
  <si>
    <t>−0.02814</t>
  </si>
  <si>
    <t>−181.64</t>
  </si>
  <si>
    <t>−0.3767</t>
  </si>
  <si>
    <t>−50</t>
  </si>
  <si>
    <t>−12.011</t>
  </si>
  <si>
    <t>−11.968</t>
  </si>
  <si>
    <t>−0.02766</t>
  </si>
  <si>
    <t>−0.02755</t>
  </si>
  <si>
    <t>−181.22</t>
  </si>
  <si>
    <t>−0.3757</t>
  </si>
  <si>
    <t>−49</t>
  </si>
  <si>
    <t>−11.771</t>
  </si>
  <si>
    <t>−11.725</t>
  </si>
  <si>
    <t>−0.02708</t>
  </si>
  <si>
    <t>−0.02696</t>
  </si>
  <si>
    <t>−180.80</t>
  </si>
  <si>
    <t>−0.3747</t>
  </si>
  <si>
    <t>−48</t>
  </si>
  <si>
    <t>−11.531</t>
  </si>
  <si>
    <t>−11.481</t>
  </si>
  <si>
    <t>−0.02649</t>
  </si>
  <si>
    <t>−0.02636</t>
  </si>
  <si>
    <t>−180.37</t>
  </si>
  <si>
    <t>−0.3736</t>
  </si>
  <si>
    <t>−47</t>
  </si>
  <si>
    <t>−11.290</t>
  </si>
  <si>
    <t>−11.237</t>
  </si>
  <si>
    <t>−0.02591</t>
  </si>
  <si>
    <t>−0.02577</t>
  </si>
  <si>
    <t>−179.95</t>
  </si>
  <si>
    <t>−0.3726</t>
  </si>
  <si>
    <t>−46</t>
  </si>
  <si>
    <t>−11.050</t>
  </si>
  <si>
    <t>−10.994</t>
  </si>
  <si>
    <t>−0.02533</t>
  </si>
  <si>
    <t>−0.02518</t>
  </si>
  <si>
    <t>−179.52</t>
  </si>
  <si>
    <t>−0.3716</t>
  </si>
  <si>
    <t>−45</t>
  </si>
  <si>
    <t>−10.810</t>
  </si>
  <si>
    <t>−10.750</t>
  </si>
  <si>
    <t>−0.02475</t>
  </si>
  <si>
    <t>−0.02459</t>
  </si>
  <si>
    <t>−179.10</t>
  </si>
  <si>
    <t>−0.3705</t>
  </si>
  <si>
    <t>−44</t>
  </si>
  <si>
    <t>−10.570</t>
  </si>
  <si>
    <t>−10.505</t>
  </si>
  <si>
    <t>−0.02417</t>
  </si>
  <si>
    <t>−0.02400</t>
  </si>
  <si>
    <t>−178.67</t>
  </si>
  <si>
    <t>−0.3695</t>
  </si>
  <si>
    <t>−43</t>
  </si>
  <si>
    <t>−10.329</t>
  </si>
  <si>
    <t>−10.261</t>
  </si>
  <si>
    <t>−0.02359</t>
  </si>
  <si>
    <t>−0.02342</t>
  </si>
  <si>
    <t>−178.24</t>
  </si>
  <si>
    <t>−0.3685</t>
  </si>
  <si>
    <t>−42</t>
  </si>
  <si>
    <t>−10.089</t>
  </si>
  <si>
    <t>−10.016</t>
  </si>
  <si>
    <t>−0.02302</t>
  </si>
  <si>
    <t>−0.02283</t>
  </si>
  <si>
    <t>−177.81</t>
  </si>
  <si>
    <t>−0.3675</t>
  </si>
  <si>
    <t>−41</t>
  </si>
  <si>
    <t>−9.849</t>
  </si>
  <si>
    <t>−9.771</t>
  </si>
  <si>
    <t>−0.02244</t>
  </si>
  <si>
    <t>−0.02224</t>
  </si>
  <si>
    <t>−177.38</t>
  </si>
  <si>
    <t>−0.3664</t>
  </si>
  <si>
    <t>−40</t>
  </si>
  <si>
    <t>−9.609</t>
  </si>
  <si>
    <t>−9.526</t>
  </si>
  <si>
    <t>−0.02187</t>
  </si>
  <si>
    <t>−0.02166</t>
  </si>
  <si>
    <t>−176.95</t>
  </si>
  <si>
    <t>−0.3654</t>
  </si>
  <si>
    <t>−39</t>
  </si>
  <si>
    <t>−9.368</t>
  </si>
  <si>
    <t>−9.280</t>
  </si>
  <si>
    <t>−0.02130</t>
  </si>
  <si>
    <t>−0.02107</t>
  </si>
  <si>
    <t>−176.52</t>
  </si>
  <si>
    <t>−0.3644</t>
  </si>
  <si>
    <t>−38</t>
  </si>
  <si>
    <t>−9.128</t>
  </si>
  <si>
    <t>−9.034</t>
  </si>
  <si>
    <t>−0.02073</t>
  </si>
  <si>
    <t>−0.02049</t>
  </si>
  <si>
    <t>−176.08</t>
  </si>
  <si>
    <t>−0.3633</t>
  </si>
  <si>
    <t>−37</t>
  </si>
  <si>
    <t>−8.888</t>
  </si>
  <si>
    <t>−8.788</t>
  </si>
  <si>
    <t>−0.02016</t>
  </si>
  <si>
    <t>−0.01991</t>
  </si>
  <si>
    <t>−175.65</t>
  </si>
  <si>
    <t>−0.3623</t>
  </si>
  <si>
    <t>−36</t>
  </si>
  <si>
    <t>−8.648</t>
  </si>
  <si>
    <t>−8.541</t>
  </si>
  <si>
    <t>−0.01959</t>
  </si>
  <si>
    <t>−0.01932</t>
  </si>
  <si>
    <t>−175.21</t>
  </si>
  <si>
    <t>−0.3613</t>
  </si>
  <si>
    <t>−35</t>
  </si>
  <si>
    <t>−8.407</t>
  </si>
  <si>
    <t>−8.294</t>
  </si>
  <si>
    <t>−0.01902</t>
  </si>
  <si>
    <t>−0.01874</t>
  </si>
  <si>
    <t>−174.78</t>
  </si>
  <si>
    <t>−0.3603</t>
  </si>
  <si>
    <t>−34</t>
  </si>
  <si>
    <t>−8.167</t>
  </si>
  <si>
    <t>−8.047</t>
  </si>
  <si>
    <t>−0.01846</t>
  </si>
  <si>
    <t>−0.01816</t>
  </si>
  <si>
    <t>−174.34</t>
  </si>
  <si>
    <t>−0.3529</t>
  </si>
  <si>
    <t>−33</t>
  </si>
  <si>
    <t>−7.927</t>
  </si>
  <si>
    <t>−7.799</t>
  </si>
  <si>
    <t>−0.01790</t>
  </si>
  <si>
    <t>−0.01758</t>
  </si>
  <si>
    <t>−173.90</t>
  </si>
  <si>
    <t>−0.3582</t>
  </si>
  <si>
    <t>−32</t>
  </si>
  <si>
    <t>−7.687</t>
  </si>
  <si>
    <t>−7.551</t>
  </si>
  <si>
    <t>−0.01733</t>
  </si>
  <si>
    <t>−0.01699</t>
  </si>
  <si>
    <t>−173.46</t>
  </si>
  <si>
    <t>−0.3572</t>
  </si>
  <si>
    <t>−31</t>
  </si>
  <si>
    <t>−7.447</t>
  </si>
  <si>
    <t>−7.302</t>
  </si>
  <si>
    <t>−0.01677</t>
  </si>
  <si>
    <t>−0.01641</t>
  </si>
  <si>
    <t>−173.02</t>
  </si>
  <si>
    <t>−0.3561</t>
  </si>
  <si>
    <t>−30</t>
  </si>
  <si>
    <t>−7.206</t>
  </si>
  <si>
    <t>−7.053</t>
  </si>
  <si>
    <t>−0.01621</t>
  </si>
  <si>
    <t>−0.01583</t>
  </si>
  <si>
    <t>−172.58</t>
  </si>
  <si>
    <t>−0.3551</t>
  </si>
  <si>
    <t>−29</t>
  </si>
  <si>
    <t>−6.966</t>
  </si>
  <si>
    <t>−6.803</t>
  </si>
  <si>
    <t>−0.01565</t>
  </si>
  <si>
    <t>−0.01525</t>
  </si>
  <si>
    <t>−172.14</t>
  </si>
  <si>
    <t>−0.3541</t>
  </si>
  <si>
    <t>−28</t>
  </si>
  <si>
    <t>−6.726</t>
  </si>
  <si>
    <t>−6.553</t>
  </si>
  <si>
    <t>−0.01510</t>
  </si>
  <si>
    <t>−0.01467</t>
  </si>
  <si>
    <t>−171.70</t>
  </si>
  <si>
    <t>−0.3531</t>
  </si>
  <si>
    <t>−27</t>
  </si>
  <si>
    <t>−6.486</t>
  </si>
  <si>
    <t>−6.302</t>
  </si>
  <si>
    <t>−0.01454</t>
  </si>
  <si>
    <t>−0.01409</t>
  </si>
  <si>
    <t>−171.25</t>
  </si>
  <si>
    <t>−0.3520</t>
  </si>
  <si>
    <t>−26</t>
  </si>
  <si>
    <t>−6.245</t>
  </si>
  <si>
    <t>−6.051</t>
  </si>
  <si>
    <t>−0.01399</t>
  </si>
  <si>
    <t>−0.01351</t>
  </si>
  <si>
    <t>−170.81</t>
  </si>
  <si>
    <t>−0.3510</t>
  </si>
  <si>
    <t>−25</t>
  </si>
  <si>
    <t>−6.005</t>
  </si>
  <si>
    <t>−5.798</t>
  </si>
  <si>
    <t>−0.01343</t>
  </si>
  <si>
    <t>−0.01293</t>
  </si>
  <si>
    <t>−170.36</t>
  </si>
  <si>
    <t>−0.3500</t>
  </si>
  <si>
    <t>−24</t>
  </si>
  <si>
    <t>−5.765</t>
  </si>
  <si>
    <t>−5.545</t>
  </si>
  <si>
    <t>−0.01288</t>
  </si>
  <si>
    <t>−0.01235</t>
  </si>
  <si>
    <t>−169.92</t>
  </si>
  <si>
    <t>−0.3489</t>
  </si>
  <si>
    <t>−23</t>
  </si>
  <si>
    <t>−5.525</t>
  </si>
  <si>
    <t>−5.292</t>
  </si>
  <si>
    <t>−0.01233</t>
  </si>
  <si>
    <t>−0.01176</t>
  </si>
  <si>
    <t>−169.47</t>
  </si>
  <si>
    <t>−0.3479</t>
  </si>
  <si>
    <t>−22</t>
  </si>
  <si>
    <t>−5.284</t>
  </si>
  <si>
    <t>−5.038</t>
  </si>
  <si>
    <t>−0.01178</t>
  </si>
  <si>
    <t>−0.01118</t>
  </si>
  <si>
    <t>−169.02</t>
  </si>
  <si>
    <t>−0.3469</t>
  </si>
  <si>
    <t>−21</t>
  </si>
  <si>
    <t>−5.044</t>
  </si>
  <si>
    <t>−4.783</t>
  </si>
  <si>
    <t>−0.01123</t>
  </si>
  <si>
    <t>−0.01060</t>
  </si>
  <si>
    <t>−168.57</t>
  </si>
  <si>
    <t>−0.3459</t>
  </si>
  <si>
    <t>−20</t>
  </si>
  <si>
    <t>−4.804</t>
  </si>
  <si>
    <t>−4.527</t>
  </si>
  <si>
    <t>−0.01069</t>
  </si>
  <si>
    <t>−0.01002</t>
  </si>
  <si>
    <t>−168.12</t>
  </si>
  <si>
    <t>−0.3448</t>
  </si>
  <si>
    <t>−19</t>
  </si>
  <si>
    <t>−4.564</t>
  </si>
  <si>
    <t>−4.271</t>
  </si>
  <si>
    <t>−0.01014</t>
  </si>
  <si>
    <t>−0.00943</t>
  </si>
  <si>
    <t>−167.67</t>
  </si>
  <si>
    <t>−0.3438</t>
  </si>
  <si>
    <t>−18</t>
  </si>
  <si>
    <t>−4.324</t>
  </si>
  <si>
    <t>−4.013</t>
  </si>
  <si>
    <t>−0.00960</t>
  </si>
  <si>
    <t>−0.00885</t>
  </si>
  <si>
    <t>−167.21</t>
  </si>
  <si>
    <t>−0.3428</t>
  </si>
  <si>
    <t>−17</t>
  </si>
  <si>
    <t>−4.084</t>
  </si>
  <si>
    <t>−3.754</t>
  </si>
  <si>
    <t>−0.00905</t>
  </si>
  <si>
    <t>−0.00826</t>
  </si>
  <si>
    <t>−166.76</t>
  </si>
  <si>
    <t>−0.3418</t>
  </si>
  <si>
    <t>−16</t>
  </si>
  <si>
    <t>−3.843</t>
  </si>
  <si>
    <t>−3.495</t>
  </si>
  <si>
    <t>−0.00851</t>
  </si>
  <si>
    <t>−0.00768</t>
  </si>
  <si>
    <t>−166.30</t>
  </si>
  <si>
    <t>−0.3407</t>
  </si>
  <si>
    <t>−15</t>
  </si>
  <si>
    <t>−3.603</t>
  </si>
  <si>
    <t>−3.235</t>
  </si>
  <si>
    <t>−0.00797</t>
  </si>
  <si>
    <t>−0.00709</t>
  </si>
  <si>
    <t>−165.85</t>
  </si>
  <si>
    <t>−0.3397</t>
  </si>
  <si>
    <t>−14</t>
  </si>
  <si>
    <t>−3.363</t>
  </si>
  <si>
    <t>−2.973</t>
  </si>
  <si>
    <t>−0.00743</t>
  </si>
  <si>
    <t>−0.00650</t>
  </si>
  <si>
    <t>−165.39</t>
  </si>
  <si>
    <t>−0.3387</t>
  </si>
  <si>
    <t>−13</t>
  </si>
  <si>
    <t>−3.123</t>
  </si>
  <si>
    <t>−2.710</t>
  </si>
  <si>
    <t>−0.00689</t>
  </si>
  <si>
    <t>−0.00591</t>
  </si>
  <si>
    <t>−164.93</t>
  </si>
  <si>
    <t>−0.3377</t>
  </si>
  <si>
    <t>−12</t>
  </si>
  <si>
    <t>−2.882</t>
  </si>
  <si>
    <t>−2.447</t>
  </si>
  <si>
    <t>−0.00635</t>
  </si>
  <si>
    <t>−0.00532</t>
  </si>
  <si>
    <t>−164.47</t>
  </si>
  <si>
    <t>−0.3366</t>
  </si>
  <si>
    <t>−11</t>
  </si>
  <si>
    <t>−2.642</t>
  </si>
  <si>
    <t>−2.182</t>
  </si>
  <si>
    <t>−0.00582</t>
  </si>
  <si>
    <t>−0.00473</t>
  </si>
  <si>
    <t>−164.01</t>
  </si>
  <si>
    <t>−0.3356</t>
  </si>
  <si>
    <t>vda</t>
  </si>
  <si>
    <t>vas</t>
  </si>
  <si>
    <t>vs</t>
  </si>
  <si>
    <t>has</t>
  </si>
  <si>
    <t>hs</t>
  </si>
  <si>
    <t>sda</t>
  </si>
  <si>
    <t>sas</t>
  </si>
  <si>
    <t>ss</t>
  </si>
  <si>
    <t>−10</t>
  </si>
  <si>
    <t>−2.402</t>
  </si>
  <si>
    <t>−1.915</t>
  </si>
  <si>
    <t>−0.00528</t>
  </si>
  <si>
    <t>−0.00414</t>
  </si>
  <si>
    <t>−163.55</t>
  </si>
  <si>
    <t>−0.3346</t>
  </si>
  <si>
    <t>−9</t>
  </si>
  <si>
    <t>−2.162</t>
  </si>
  <si>
    <t>−1.647</t>
  </si>
  <si>
    <t>−0.00475</t>
  </si>
  <si>
    <t>−0.00354</t>
  </si>
  <si>
    <t>−163.09</t>
  </si>
  <si>
    <t>−0.3335</t>
  </si>
  <si>
    <t>−8</t>
  </si>
  <si>
    <t>−1.922</t>
  </si>
  <si>
    <t>−1.378</t>
  </si>
  <si>
    <t>−0.00422</t>
  </si>
  <si>
    <t>−0.00294</t>
  </si>
  <si>
    <t>−162.63</t>
  </si>
  <si>
    <t>−0.3325</t>
  </si>
  <si>
    <t>−7</t>
  </si>
  <si>
    <t>−1.681</t>
  </si>
  <si>
    <t>−1.108</t>
  </si>
  <si>
    <t>−0.00369</t>
  </si>
  <si>
    <t>−0.00234</t>
  </si>
  <si>
    <t>−162.17</t>
  </si>
  <si>
    <t>−0.3315</t>
  </si>
  <si>
    <t>−6</t>
  </si>
  <si>
    <t>−1.441</t>
  </si>
  <si>
    <t>−0.835</t>
  </si>
  <si>
    <t>−0.00316</t>
  </si>
  <si>
    <t>−0.00174</t>
  </si>
  <si>
    <t>−161.70</t>
  </si>
  <si>
    <t>−0.3305</t>
  </si>
  <si>
    <t>−5</t>
  </si>
  <si>
    <t>−1.201</t>
  </si>
  <si>
    <t>−0.561</t>
  </si>
  <si>
    <t>−0.00263</t>
  </si>
  <si>
    <t>−0.00114</t>
  </si>
  <si>
    <t>−161.23</t>
  </si>
  <si>
    <t>−0.3294</t>
  </si>
  <si>
    <t>−4</t>
  </si>
  <si>
    <t>−0.961</t>
  </si>
  <si>
    <t>−0.286</t>
  </si>
  <si>
    <t>−0.00210</t>
  </si>
  <si>
    <t>−0.00053</t>
  </si>
  <si>
    <t>−160.77</t>
  </si>
  <si>
    <t>−0.3284</t>
  </si>
  <si>
    <t>−3</t>
  </si>
  <si>
    <t>−0.721</t>
  </si>
  <si>
    <t>−0.008</t>
  </si>
  <si>
    <t>−0.00157</t>
  </si>
  <si>
    <t>−160.30</t>
  </si>
  <si>
    <t>−0.3274</t>
  </si>
  <si>
    <t>−2</t>
  </si>
  <si>
    <t>−0.480</t>
  </si>
  <si>
    <t>−0.00105</t>
  </si>
  <si>
    <t>−159.83</t>
  </si>
  <si>
    <t>−0.3264</t>
  </si>
  <si>
    <t>−1</t>
  </si>
  <si>
    <t>−0.240</t>
  </si>
  <si>
    <t>−0.00052</t>
  </si>
  <si>
    <t>−159.36</t>
  </si>
  <si>
    <t>−0.3253</t>
  </si>
  <si>
    <t>−158.89</t>
  </si>
  <si>
    <t>−0.3243</t>
  </si>
  <si>
    <t>−158.42</t>
  </si>
  <si>
    <t>−0.3233</t>
  </si>
  <si>
    <t>−157.95</t>
  </si>
  <si>
    <t>−0.3223</t>
  </si>
  <si>
    <t>−157.47</t>
  </si>
  <si>
    <t>−0.3212</t>
  </si>
  <si>
    <t>−157.00</t>
  </si>
  <si>
    <t>−0.3202</t>
  </si>
  <si>
    <t>−156.52</t>
  </si>
  <si>
    <t>−0.3192</t>
  </si>
  <si>
    <t>−156.05</t>
  </si>
  <si>
    <t>−0.3182</t>
  </si>
  <si>
    <t>−155.57</t>
  </si>
  <si>
    <t>−0.3171</t>
  </si>
  <si>
    <t>−155.09</t>
  </si>
  <si>
    <t>−0.3161</t>
  </si>
  <si>
    <t>−154.61</t>
  </si>
  <si>
    <t>−0.3151</t>
  </si>
  <si>
    <t>−154.13</t>
  </si>
  <si>
    <t>−0.3141</t>
  </si>
  <si>
    <t>−153.65</t>
  </si>
  <si>
    <t>−0.3130</t>
  </si>
  <si>
    <t>−153.17</t>
  </si>
  <si>
    <t>−0.3120</t>
  </si>
  <si>
    <t>−152.68</t>
  </si>
  <si>
    <t>−0.3110</t>
  </si>
  <si>
    <t>−152.20</t>
  </si>
  <si>
    <t>−0.3100</t>
  </si>
  <si>
    <t>−151.71</t>
  </si>
  <si>
    <t>−0.3089</t>
  </si>
  <si>
    <t>−151.22</t>
  </si>
  <si>
    <t>−0.3079</t>
  </si>
  <si>
    <t>−150.74</t>
  </si>
  <si>
    <t>−0.3069</t>
  </si>
  <si>
    <t>−150.25</t>
  </si>
  <si>
    <t>−0.3059</t>
  </si>
  <si>
    <t>−149.76</t>
  </si>
  <si>
    <t>−0.3049</t>
  </si>
  <si>
    <t>−149.27</t>
  </si>
  <si>
    <t>−0.3038</t>
  </si>
  <si>
    <t>−148.78</t>
  </si>
  <si>
    <t>−0.3028</t>
  </si>
  <si>
    <t>−148.28</t>
  </si>
  <si>
    <t>−0.3018</t>
  </si>
  <si>
    <t>−147.79</t>
  </si>
  <si>
    <t>−0.3008</t>
  </si>
  <si>
    <t>−147.30</t>
  </si>
  <si>
    <t>−0.2997</t>
  </si>
  <si>
    <t>−146.80</t>
  </si>
  <si>
    <t>−0.2987</t>
  </si>
  <si>
    <t>−146.30</t>
  </si>
  <si>
    <t>−0.2977</t>
  </si>
  <si>
    <t>−145.81</t>
  </si>
  <si>
    <t>−0.2967</t>
  </si>
  <si>
    <t>−145.31</t>
  </si>
  <si>
    <t>−0.2956</t>
  </si>
  <si>
    <t>−144.81</t>
  </si>
  <si>
    <t>−0.2946</t>
  </si>
  <si>
    <t>−144.31</t>
  </si>
  <si>
    <t>−0.2936</t>
  </si>
  <si>
    <t>−143.80</t>
  </si>
  <si>
    <t>−0.2926</t>
  </si>
  <si>
    <t>−143.30</t>
  </si>
  <si>
    <t>−0.2915</t>
  </si>
  <si>
    <t>Humidity Ratio</t>
  </si>
  <si>
    <t>Specific Volume (ft3/lbda)</t>
  </si>
  <si>
    <t>Temp</t>
  </si>
  <si>
    <t>−164.98</t>
  </si>
  <si>
    <t>−164.52</t>
  </si>
  <si>
    <t>−164.06</t>
  </si>
  <si>
    <t>−163.60</t>
  </si>
  <si>
    <t>−163.14</t>
  </si>
  <si>
    <t>−162.68</t>
  </si>
  <si>
    <t>−162.21</t>
  </si>
  <si>
    <t>−161.75</t>
  </si>
  <si>
    <t>−161.28</t>
  </si>
  <si>
    <t>−160.82</t>
  </si>
  <si>
    <t>−160.35</t>
  </si>
  <si>
    <t>−159.88</t>
  </si>
  <si>
    <t>−159.41</t>
  </si>
  <si>
    <t>−158.94</t>
  </si>
  <si>
    <t>−158.47</t>
  </si>
  <si>
    <t>−157.99</t>
  </si>
  <si>
    <t>−157.52</t>
  </si>
  <si>
    <t>−157.05</t>
  </si>
  <si>
    <t>−156.57</t>
  </si>
  <si>
    <t>−156.09</t>
  </si>
  <si>
    <t>−155.62</t>
  </si>
  <si>
    <t>−155.14</t>
  </si>
  <si>
    <t>−154.66</t>
  </si>
  <si>
    <t>−154.18</t>
  </si>
  <si>
    <t>−153.70</t>
  </si>
  <si>
    <t>−153.21</t>
  </si>
  <si>
    <t>−152.73</t>
  </si>
  <si>
    <t>−152.24</t>
  </si>
  <si>
    <t>−151.76</t>
  </si>
  <si>
    <t>−151.27</t>
  </si>
  <si>
    <t>−150.78</t>
  </si>
  <si>
    <t>−150.30</t>
  </si>
  <si>
    <t>−149.81</t>
  </si>
  <si>
    <t>−149.32</t>
  </si>
  <si>
    <t>−148.82</t>
  </si>
  <si>
    <t>−148.33</t>
  </si>
  <si>
    <t>−147.84</t>
  </si>
  <si>
    <t>−147.34</t>
  </si>
  <si>
    <t>−146.85</t>
  </si>
  <si>
    <t>−146.35</t>
  </si>
  <si>
    <t>−145.85</t>
  </si>
  <si>
    <t>−145.35</t>
  </si>
  <si>
    <t>−144.85</t>
  </si>
  <si>
    <t>−144.35</t>
  </si>
  <si>
    <t>−143.85</t>
  </si>
  <si>
    <t>−143.35</t>
  </si>
  <si>
    <t>deg F</t>
  </si>
  <si>
    <t>Abs Pressure</t>
  </si>
  <si>
    <t>psia</t>
  </si>
  <si>
    <t>in HG</t>
  </si>
  <si>
    <t>Solid</t>
  </si>
  <si>
    <t>Evap</t>
  </si>
  <si>
    <t>Specific Volume (ft3/lb)</t>
  </si>
  <si>
    <t>Specific Enthalpy</t>
  </si>
  <si>
    <t>Specific Enthalpy (BTU/lb)</t>
  </si>
  <si>
    <t>Specific Entropy (BTU/lb-F)</t>
  </si>
  <si>
    <t>−193.50</t>
  </si>
  <si>
    <t>−193.11</t>
  </si>
  <si>
    <t>−192.71</t>
  </si>
  <si>
    <t>−192.31</t>
  </si>
  <si>
    <t>−191.92</t>
  </si>
  <si>
    <t>−191.52</t>
  </si>
  <si>
    <t>−191.12</t>
  </si>
  <si>
    <t>−190.72</t>
  </si>
  <si>
    <t>−190.32</t>
  </si>
  <si>
    <t>−189.92</t>
  </si>
  <si>
    <t>−189.52</t>
  </si>
  <si>
    <t>−189.11</t>
  </si>
  <si>
    <t>−188.71</t>
  </si>
  <si>
    <t>−188.30</t>
  </si>
  <si>
    <t>−187.90</t>
  </si>
  <si>
    <t>−187.49</t>
  </si>
  <si>
    <t>−187.08</t>
  </si>
  <si>
    <t>−186.67</t>
  </si>
  <si>
    <t>−186.26</t>
  </si>
  <si>
    <t>−185.85</t>
  </si>
  <si>
    <t>−185.44</t>
  </si>
  <si>
    <t>−185.03</t>
  </si>
  <si>
    <t>−184.61</t>
  </si>
  <si>
    <t>−184.20</t>
  </si>
  <si>
    <t>−183.78</t>
  </si>
  <si>
    <t>−183.37</t>
  </si>
  <si>
    <t>−182.95</t>
  </si>
  <si>
    <t>−182.53</t>
  </si>
  <si>
    <t>−182.11</t>
  </si>
  <si>
    <t>−181.69</t>
  </si>
  <si>
    <t>−181.27</t>
  </si>
  <si>
    <t>−180.85</t>
  </si>
  <si>
    <t>−180.42</t>
  </si>
  <si>
    <t>−180.00</t>
  </si>
  <si>
    <t>−179.57</t>
  </si>
  <si>
    <t>−179.14</t>
  </si>
  <si>
    <t>−178.72</t>
  </si>
  <si>
    <t>−178.29</t>
  </si>
  <si>
    <t>−177.86</t>
  </si>
  <si>
    <t>−177.43</t>
  </si>
  <si>
    <t>−177.00</t>
  </si>
  <si>
    <t>−176.57</t>
  </si>
  <si>
    <t>−176.13</t>
  </si>
  <si>
    <t>−175.70</t>
  </si>
  <si>
    <t>−175.26</t>
  </si>
  <si>
    <t>−174.83</t>
  </si>
  <si>
    <t>−174.39</t>
  </si>
  <si>
    <t>−0.3592</t>
  </si>
  <si>
    <t>−173.95</t>
  </si>
  <si>
    <t>−173.51</t>
  </si>
  <si>
    <t>−173.07</t>
  </si>
  <si>
    <t>−172.63</t>
  </si>
  <si>
    <t>−172.19</t>
  </si>
  <si>
    <t>−171.74</t>
  </si>
  <si>
    <t>−171.30</t>
  </si>
  <si>
    <t>−170.86</t>
  </si>
  <si>
    <t>−170.41</t>
  </si>
  <si>
    <t>−169.96</t>
  </si>
  <si>
    <t>−169.51</t>
  </si>
  <si>
    <t>−169.07</t>
  </si>
  <si>
    <t>−168.62</t>
  </si>
  <si>
    <t>−168.16</t>
  </si>
  <si>
    <t>−167.71</t>
  </si>
  <si>
    <t>−167.26</t>
  </si>
  <si>
    <t>−166.81</t>
  </si>
  <si>
    <t>−166.35</t>
  </si>
  <si>
    <t>−165.90</t>
  </si>
  <si>
    <t>−165.44</t>
  </si>
  <si>
    <t>SatTemp</t>
  </si>
  <si>
    <t>SatPres</t>
  </si>
  <si>
    <t>Wtemp</t>
  </si>
  <si>
    <t>W</t>
  </si>
  <si>
    <t>Index</t>
  </si>
  <si>
    <t>Table 3 - Properties of Saturated Water, from ASHARE Fundamentals, Chapter 6</t>
  </si>
  <si>
    <t>Table 2 of ASHRAE Chapter 6, Properties of Moist Air</t>
  </si>
  <si>
    <t>DegF</t>
  </si>
  <si>
    <t>Ws (lbw/lbda)</t>
  </si>
  <si>
    <t>had</t>
  </si>
  <si>
    <t>Specific Entropy</t>
  </si>
  <si>
    <t>Vap Press, inHG</t>
  </si>
  <si>
    <t>Sp Enth, hw, BTU/lbw</t>
  </si>
  <si>
    <t>Sp Entr, sw, BTU/lbw/F</t>
  </si>
  <si>
    <t>Temp degF</t>
  </si>
  <si>
    <t>P</t>
  </si>
  <si>
    <t>T</t>
  </si>
  <si>
    <t>PSYCHROCALC Add-in Example Sheet</t>
  </si>
  <si>
    <t>Tsat_P(P)</t>
  </si>
  <si>
    <t>Psat_T(T)</t>
  </si>
  <si>
    <t>RH_TDB_TWB(TDB, TWB, P)</t>
  </si>
  <si>
    <t>TDB</t>
  </si>
  <si>
    <t>TWB</t>
  </si>
  <si>
    <t>degF</t>
  </si>
  <si>
    <t>TWB_TDB_RH(TDB, RH, P)</t>
  </si>
  <si>
    <t>%RH</t>
  </si>
  <si>
    <t>RH</t>
  </si>
  <si>
    <t>TDP_TDB_RH(TDB, RH, P)</t>
  </si>
  <si>
    <t>TDP</t>
  </si>
  <si>
    <t>Calculates Twb (wetbulb, F) for a known Tdb (drybulb, F) and relative humidty (RH%) at a given pressure (PSIA)</t>
  </si>
  <si>
    <t>Calculates Tdp (dewpoint, F) for a known Tdb (drybulb, F) and relative humidity (RH%) at a given pressure (PSIA)</t>
  </si>
  <si>
    <t>Calculates relative humidity (RH, %)for a known Tdb (drybulb, F) and Twb (wetbulb, F) temperature at a given pressure (PSIA)</t>
  </si>
  <si>
    <t>Steam Saturation temperature (T, degF) given pressure (P, psia)</t>
  </si>
  <si>
    <t>Steam Saturation pressure (P, psia) given temperature (T, degF)</t>
  </si>
  <si>
    <t>W_TDB_TWB(TDB, TWB, P)</t>
  </si>
  <si>
    <t>W_TDB_RH(TDB, RH, P)</t>
  </si>
  <si>
    <t>w</t>
  </si>
  <si>
    <t>lbw/lbda</t>
  </si>
  <si>
    <t>Calculates humidity ratio (W, lb_water/lbdryair) for a known Tdb (drybulb, F), relative humidty (RH%) at a given pressure (PSIA)</t>
  </si>
  <si>
    <t>Calculated humidity ratio (W, lb_water/lb_dryair) for a known Tdb (drybulb, F), Twb (wetbulb, F) and pressure (P, psia)</t>
  </si>
  <si>
    <t>%</t>
  </si>
  <si>
    <r>
      <rPr>
        <sz val="11"/>
        <color theme="4" tint="-0.249977111117893"/>
        <rFont val="Calibri"/>
        <family val="2"/>
        <scheme val="minor"/>
      </rPr>
      <t>Blue text</t>
    </r>
    <r>
      <rPr>
        <sz val="11"/>
        <color theme="1"/>
        <rFont val="Calibri"/>
        <family val="2"/>
        <scheme val="minor"/>
      </rPr>
      <t xml:space="preserve"> are inputs.</t>
    </r>
  </si>
  <si>
    <t>PSYCHROCALC is a free Excel Add-in designed to help with psychrometric calculations.</t>
  </si>
  <si>
    <t>Contact: Chris Callahan, UVM Extension Ag Engineering</t>
  </si>
  <si>
    <t>blog.uvm.edu/cwcallah/psychrocalc</t>
  </si>
  <si>
    <t>Interpolate(x, x1, x2, y1, y2)</t>
  </si>
  <si>
    <t>Known x</t>
  </si>
  <si>
    <t>Known x1</t>
  </si>
  <si>
    <t>Known x2</t>
  </si>
  <si>
    <t>Known y1</t>
  </si>
  <si>
    <t>Known y2</t>
  </si>
  <si>
    <t>Unknown y</t>
  </si>
  <si>
    <t>Calculates a unknown intermediate point using linear interpolation.</t>
  </si>
  <si>
    <t>Calculates drybulb temperature (degF) for a known RH, humidity ratio (lbw/lbda) and pressure (psia)</t>
  </si>
  <si>
    <t>Calculates the relative humidity (%) for a known humidity ration (lbw/lbda) and drybulb temperature (TDB, degF)</t>
  </si>
  <si>
    <t>Hfg</t>
  </si>
  <si>
    <t>P_vap(T, RH, P)</t>
  </si>
  <si>
    <t>Calculates water vapor pressure (psia) in air for a given temperature (TDB, degF), relatively humidity (%) and total pressure (psia)</t>
  </si>
  <si>
    <t>h_fg(T)</t>
  </si>
  <si>
    <t>Calculates specific enthalpy of evaporation for a given saturation temperature (T, degF)</t>
  </si>
  <si>
    <t>P_vap</t>
  </si>
  <si>
    <t>h_fg</t>
  </si>
  <si>
    <t>BTU/lb</t>
  </si>
  <si>
    <t>RH_TWB_W(TDB, W, P)</t>
  </si>
  <si>
    <t>TDB_RH_W(RH,W,P)</t>
  </si>
  <si>
    <t>ha_T_RH(T,RH)</t>
  </si>
  <si>
    <t>Calculates specific enthalpy for air at a given state of temperature (TDB) and relative humidity (RH)</t>
  </si>
  <si>
    <t>T, TDB</t>
  </si>
  <si>
    <t>F</t>
  </si>
  <si>
    <t>ha</t>
  </si>
  <si>
    <t>hda_T(T)</t>
  </si>
  <si>
    <t>Calculates specific enthalpy of dry air (BTU/lb) at a specified temperature (T, degF)</t>
  </si>
  <si>
    <t>hsa_T(T)</t>
  </si>
  <si>
    <t>Finds specific enthalpy of saturated air (BTU/lb) at a specified temperature (T, degF)</t>
  </si>
  <si>
    <t>Tda(h)</t>
  </si>
  <si>
    <t>vda_T(T)</t>
  </si>
  <si>
    <t>vsa_T(T)</t>
  </si>
  <si>
    <t>va_T_RH(T,RH)</t>
  </si>
  <si>
    <t>Calculates a specific temperature for dry air of a specific enthalpy</t>
  </si>
  <si>
    <t>Calculates specific volume of dry air (ft3/lb) at a specified temperature (T, degF)</t>
  </si>
  <si>
    <t>Calculates specific volume of saturated air (ft3/lb) at a specified temperature (T, degF)</t>
  </si>
  <si>
    <t>Calculates specific volume of a air water mixture (ft3/lb) at a specified temperature (T, degF) and relative humidity (RH)</t>
  </si>
  <si>
    <t>va</t>
  </si>
  <si>
    <t>ft3/lb</t>
  </si>
  <si>
    <t>vsa</t>
  </si>
  <si>
    <t>h</t>
  </si>
  <si>
    <t xml:space="preserve">hda </t>
  </si>
  <si>
    <t xml:space="preserve">hsa </t>
  </si>
  <si>
    <t>2016.04.29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</si>
</sst>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00"/>
    <numFmt numFmtId="165" formatCode="0.000000"/>
    <numFmt numFmtId="166" formatCode="0.0000000"/>
    <numFmt numFmtId="167" formatCode="0.0000"/>
    <numFmt numFmtId="168" formatCode="0.000"/>
    <numFmt numFmtId="169" formatCode="0.0%"/>
    <numFmt numFmtId="170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2">
    <xf numFmtId="0" fontId="0" fillId="0" borderId="0" xfId="0"/>
    <xf numFmtId="1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1" fontId="1" fillId="0" borderId="4" xfId="0" applyNumberFormat="1" applyFont="1" applyBorder="1" applyAlignment="1">
      <alignment horizontal="center"/>
    </xf>
    <xf numFmtId="165" fontId="0" fillId="0" borderId="0" xfId="0" applyNumberFormat="1" applyBorder="1"/>
    <xf numFmtId="164" fontId="0" fillId="0" borderId="0" xfId="0" applyNumberFormat="1" applyBorder="1"/>
    <xf numFmtId="1" fontId="0" fillId="0" borderId="0" xfId="0" applyNumberFormat="1" applyBorder="1"/>
    <xf numFmtId="2" fontId="0" fillId="0" borderId="0" xfId="0" applyNumberFormat="1" applyBorder="1"/>
    <xf numFmtId="167" fontId="0" fillId="0" borderId="0" xfId="0" applyNumberFormat="1" applyBorder="1"/>
    <xf numFmtId="1" fontId="0" fillId="0" borderId="5" xfId="0" applyNumberFormat="1" applyBorder="1"/>
    <xf numFmtId="168" fontId="0" fillId="0" borderId="0" xfId="0" applyNumberFormat="1" applyBorder="1"/>
    <xf numFmtId="1" fontId="1" fillId="0" borderId="6" xfId="0" applyNumberFormat="1" applyFont="1" applyBorder="1" applyAlignment="1">
      <alignment horizontal="center"/>
    </xf>
    <xf numFmtId="165" fontId="0" fillId="0" borderId="7" xfId="0" applyNumberFormat="1" applyBorder="1"/>
    <xf numFmtId="167" fontId="0" fillId="0" borderId="7" xfId="0" applyNumberFormat="1" applyBorder="1"/>
    <xf numFmtId="168" fontId="0" fillId="0" borderId="7" xfId="0" applyNumberFormat="1" applyBorder="1"/>
    <xf numFmtId="2" fontId="0" fillId="0" borderId="7" xfId="0" applyNumberFormat="1" applyBorder="1"/>
    <xf numFmtId="1" fontId="0" fillId="0" borderId="8" xfId="0" applyNumberFormat="1" applyBorder="1"/>
    <xf numFmtId="0" fontId="0" fillId="0" borderId="4" xfId="0" applyBorder="1"/>
    <xf numFmtId="166" fontId="0" fillId="0" borderId="0" xfId="0" applyNumberFormat="1" applyBorder="1"/>
    <xf numFmtId="0" fontId="0" fillId="0" borderId="6" xfId="0" applyBorder="1"/>
    <xf numFmtId="166" fontId="0" fillId="0" borderId="7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0" fillId="0" borderId="12" xfId="0" applyNumberFormat="1" applyBorder="1"/>
    <xf numFmtId="1" fontId="0" fillId="0" borderId="13" xfId="0" applyNumberFormat="1" applyBorder="1"/>
    <xf numFmtId="2" fontId="0" fillId="0" borderId="13" xfId="0" applyNumberFormat="1" applyBorder="1"/>
    <xf numFmtId="168" fontId="0" fillId="0" borderId="13" xfId="0" applyNumberFormat="1" applyBorder="1"/>
    <xf numFmtId="2" fontId="0" fillId="0" borderId="12" xfId="0" applyNumberFormat="1" applyBorder="1" applyAlignment="1">
      <alignment horizontal="right"/>
    </xf>
    <xf numFmtId="167" fontId="0" fillId="0" borderId="12" xfId="0" applyNumberFormat="1" applyBorder="1" applyAlignment="1">
      <alignment horizontal="right"/>
    </xf>
    <xf numFmtId="167" fontId="0" fillId="0" borderId="13" xfId="0" applyNumberFormat="1" applyBorder="1"/>
    <xf numFmtId="164" fontId="0" fillId="0" borderId="14" xfId="0" applyNumberFormat="1" applyBorder="1"/>
    <xf numFmtId="168" fontId="0" fillId="0" borderId="15" xfId="0" applyNumberFormat="1" applyBorder="1"/>
    <xf numFmtId="2" fontId="0" fillId="0" borderId="14" xfId="0" applyNumberFormat="1" applyBorder="1" applyAlignment="1">
      <alignment horizontal="right"/>
    </xf>
    <xf numFmtId="2" fontId="0" fillId="0" borderId="15" xfId="0" applyNumberFormat="1" applyBorder="1"/>
    <xf numFmtId="167" fontId="0" fillId="0" borderId="14" xfId="0" applyNumberFormat="1" applyBorder="1" applyAlignment="1">
      <alignment horizontal="right"/>
    </xf>
    <xf numFmtId="167" fontId="0" fillId="0" borderId="15" xfId="0" applyNumberFormat="1" applyBorder="1"/>
    <xf numFmtId="0" fontId="3" fillId="0" borderId="0" xfId="0" applyFont="1"/>
    <xf numFmtId="169" fontId="0" fillId="0" borderId="0" xfId="1" applyNumberFormat="1" applyFont="1"/>
    <xf numFmtId="170" fontId="0" fillId="0" borderId="0" xfId="0" applyNumberFormat="1"/>
    <xf numFmtId="165" fontId="0" fillId="0" borderId="0" xfId="0" applyNumberFormat="1"/>
    <xf numFmtId="169" fontId="3" fillId="0" borderId="0" xfId="0" applyNumberFormat="1" applyFont="1"/>
    <xf numFmtId="170" fontId="3" fillId="0" borderId="0" xfId="0" applyNumberFormat="1" applyFont="1"/>
    <xf numFmtId="164" fontId="0" fillId="0" borderId="0" xfId="0" applyNumberFormat="1"/>
    <xf numFmtId="0" fontId="1" fillId="0" borderId="0" xfId="0" applyFont="1"/>
    <xf numFmtId="0" fontId="0" fillId="0" borderId="0" xfId="0" applyFont="1"/>
    <xf numFmtId="168" fontId="3" fillId="0" borderId="0" xfId="0" applyNumberFormat="1" applyFont="1"/>
    <xf numFmtId="0" fontId="4" fillId="0" borderId="0" xfId="2"/>
    <xf numFmtId="2" fontId="3" fillId="0" borderId="0" xfId="0" applyNumberFormat="1" applyFont="1"/>
    <xf numFmtId="9" fontId="3" fillId="0" borderId="0" xfId="1" applyFont="1"/>
    <xf numFmtId="2" fontId="0" fillId="0" borderId="0" xfId="0" applyNumberFormat="1"/>
    <xf numFmtId="164" fontId="3" fillId="0" borderId="0" xfId="0" applyNumberFormat="1" applyFont="1"/>
    <xf numFmtId="170" fontId="0" fillId="0" borderId="0" xfId="0" applyNumberFormat="1" applyFont="1"/>
    <xf numFmtId="169" fontId="0" fillId="0" borderId="0" xfId="0" applyNumberFormat="1" applyFont="1"/>
    <xf numFmtId="164" fontId="0" fillId="0" borderId="0" xfId="0" applyNumberFormat="1" applyFont="1"/>
    <xf numFmtId="170" fontId="1" fillId="0" borderId="0" xfId="0" applyNumberFormat="1" applyFont="1"/>
    <xf numFmtId="9" fontId="0" fillId="0" borderId="0" xfId="1" applyNumberFormat="1" applyFont="1"/>
    <xf numFmtId="0" fontId="5" fillId="0" borderId="0" xfId="0" applyFont="1"/>
    <xf numFmtId="9" fontId="5" fillId="0" borderId="0" xfId="1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19439</xdr:colOff>
      <xdr:row>0</xdr:row>
      <xdr:rowOff>0</xdr:rowOff>
    </xdr:from>
    <xdr:to>
      <xdr:col>10</xdr:col>
      <xdr:colOff>168783</xdr:colOff>
      <xdr:row>5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89" y="0"/>
          <a:ext cx="758944" cy="952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sychroCalcs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ha_T_RH"/>
      <definedName name="hda_T"/>
      <definedName name="hfg_T"/>
      <definedName name="hsa_T"/>
      <definedName name="Interpolate"/>
      <definedName name="Psat_T"/>
      <definedName name="Pvap_TDB_RH"/>
      <definedName name="RH_TDB_TWB"/>
      <definedName name="RH_TDB_W"/>
      <definedName name="Tda_h"/>
      <definedName name="TDB_RH_W"/>
      <definedName name="TDP_TDB_RH"/>
      <definedName name="Tsat_P"/>
      <definedName name="TWB_TDB_RH"/>
      <definedName name="va_T_RH"/>
      <definedName name="vda_T"/>
      <definedName name="vsa_T"/>
      <definedName name="W_TDB_RH"/>
      <definedName name="W_TDB_TWB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Desktop/Cleanup%202015%2010%2002/blog.uvm.edu/cwcallah/psychrocal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42"/>
  <sheetViews>
    <sheetView tabSelected="1" workbookViewId="0">
      <selection activeCell="D1" sqref="D1"/>
    </sheetView>
  </sheetViews>
  <sheetFormatPr defaultRowHeight="15" x14ac:dyDescent="0.25"/>
  <cols>
    <col min="1" max="1" width="14.140625" customWidth="1"/>
    <col min="4" max="4" width="11.140625" bestFit="1" customWidth="1"/>
  </cols>
  <sheetData>
    <row r="1" spans="1:5" x14ac:dyDescent="0.25">
      <c r="A1" s="57" t="s">
        <v>775</v>
      </c>
      <c r="E1" t="s">
        <v>846</v>
      </c>
    </row>
    <row r="2" spans="1:5" x14ac:dyDescent="0.25">
      <c r="A2" t="s">
        <v>799</v>
      </c>
    </row>
    <row r="3" spans="1:5" x14ac:dyDescent="0.25">
      <c r="A3" t="s">
        <v>800</v>
      </c>
    </row>
    <row r="4" spans="1:5" x14ac:dyDescent="0.25">
      <c r="A4" t="s">
        <v>801</v>
      </c>
    </row>
    <row r="5" spans="1:5" x14ac:dyDescent="0.25">
      <c r="A5" s="60" t="s">
        <v>802</v>
      </c>
    </row>
    <row r="7" spans="1:5" x14ac:dyDescent="0.25">
      <c r="A7" s="57" t="s">
        <v>776</v>
      </c>
    </row>
    <row r="8" spans="1:5" x14ac:dyDescent="0.25">
      <c r="A8" t="s">
        <v>790</v>
      </c>
    </row>
    <row r="9" spans="1:5" x14ac:dyDescent="0.25">
      <c r="A9" t="s">
        <v>773</v>
      </c>
      <c r="B9" t="s">
        <v>774</v>
      </c>
    </row>
    <row r="10" spans="1:5" x14ac:dyDescent="0.25">
      <c r="A10" t="s">
        <v>682</v>
      </c>
      <c r="B10" t="s">
        <v>781</v>
      </c>
    </row>
    <row r="11" spans="1:5" x14ac:dyDescent="0.25">
      <c r="A11" s="50">
        <v>1.1000000000000001</v>
      </c>
      <c r="B11" s="52">
        <f>[1]!Tsat_P(A11)</f>
        <v>104.90631808278867</v>
      </c>
    </row>
    <row r="12" spans="1:5" x14ac:dyDescent="0.25">
      <c r="A12" s="50"/>
    </row>
    <row r="13" spans="1:5" x14ac:dyDescent="0.25">
      <c r="A13" s="57" t="s">
        <v>777</v>
      </c>
    </row>
    <row r="14" spans="1:5" x14ac:dyDescent="0.25">
      <c r="A14" t="s">
        <v>791</v>
      </c>
    </row>
    <row r="15" spans="1:5" x14ac:dyDescent="0.25">
      <c r="A15" t="s">
        <v>774</v>
      </c>
      <c r="B15" t="s">
        <v>773</v>
      </c>
    </row>
    <row r="16" spans="1:5" x14ac:dyDescent="0.25">
      <c r="A16" t="s">
        <v>781</v>
      </c>
      <c r="B16" t="s">
        <v>682</v>
      </c>
    </row>
    <row r="17" spans="1:4" x14ac:dyDescent="0.25">
      <c r="A17" s="50">
        <v>104</v>
      </c>
      <c r="B17">
        <f>[1]!Psat_T(A17)</f>
        <v>1.0708800000000001</v>
      </c>
    </row>
    <row r="18" spans="1:4" x14ac:dyDescent="0.25">
      <c r="A18" s="50"/>
    </row>
    <row r="19" spans="1:4" x14ac:dyDescent="0.25">
      <c r="A19" s="57" t="s">
        <v>778</v>
      </c>
    </row>
    <row r="20" spans="1:4" x14ac:dyDescent="0.25">
      <c r="A20" t="s">
        <v>789</v>
      </c>
    </row>
    <row r="21" spans="1:4" x14ac:dyDescent="0.25">
      <c r="A21" t="s">
        <v>779</v>
      </c>
      <c r="B21" t="s">
        <v>780</v>
      </c>
      <c r="C21" t="s">
        <v>773</v>
      </c>
      <c r="D21" t="s">
        <v>784</v>
      </c>
    </row>
    <row r="22" spans="1:4" x14ac:dyDescent="0.25">
      <c r="A22" t="s">
        <v>781</v>
      </c>
      <c r="B22" t="s">
        <v>781</v>
      </c>
      <c r="C22" t="s">
        <v>682</v>
      </c>
      <c r="D22" t="s">
        <v>798</v>
      </c>
    </row>
    <row r="23" spans="1:4" x14ac:dyDescent="0.25">
      <c r="A23" s="55">
        <v>34</v>
      </c>
      <c r="B23" s="55">
        <v>33.200000000000003</v>
      </c>
      <c r="C23" s="50">
        <v>14.696</v>
      </c>
      <c r="D23" s="51">
        <f>[1]!RH_TDB_TWB(A23,B23,C23)</f>
        <v>0.92474725005534963</v>
      </c>
    </row>
    <row r="24" spans="1:4" x14ac:dyDescent="0.25">
      <c r="A24" s="50"/>
      <c r="B24" s="50"/>
      <c r="C24" s="50"/>
      <c r="D24" s="51"/>
    </row>
    <row r="25" spans="1:4" x14ac:dyDescent="0.25">
      <c r="A25" s="57" t="s">
        <v>782</v>
      </c>
      <c r="B25" s="50"/>
      <c r="C25" s="50"/>
      <c r="D25" s="51"/>
    </row>
    <row r="26" spans="1:4" x14ac:dyDescent="0.25">
      <c r="A26" t="s">
        <v>787</v>
      </c>
      <c r="B26" s="50"/>
      <c r="C26" s="50"/>
      <c r="D26" s="51"/>
    </row>
    <row r="27" spans="1:4" x14ac:dyDescent="0.25">
      <c r="A27" s="58" t="s">
        <v>779</v>
      </c>
      <c r="B27" s="58" t="s">
        <v>784</v>
      </c>
      <c r="C27" s="58" t="s">
        <v>773</v>
      </c>
      <c r="D27" s="51" t="s">
        <v>780</v>
      </c>
    </row>
    <row r="28" spans="1:4" x14ac:dyDescent="0.25">
      <c r="A28" s="58" t="s">
        <v>781</v>
      </c>
      <c r="B28" s="58" t="s">
        <v>783</v>
      </c>
      <c r="C28" s="58" t="s">
        <v>682</v>
      </c>
      <c r="D28" s="51" t="s">
        <v>781</v>
      </c>
    </row>
    <row r="29" spans="1:4" x14ac:dyDescent="0.25">
      <c r="A29" s="55">
        <v>60</v>
      </c>
      <c r="B29" s="54">
        <v>0.1</v>
      </c>
      <c r="C29" s="50">
        <v>14.696</v>
      </c>
      <c r="D29" s="52">
        <f>[1]!TWB_TDB_RH(A29,B29, C29)</f>
        <v>40.842695814797452</v>
      </c>
    </row>
    <row r="30" spans="1:4" x14ac:dyDescent="0.25">
      <c r="A30" s="55">
        <v>35</v>
      </c>
      <c r="B30" s="54">
        <v>0.94</v>
      </c>
      <c r="C30" s="50">
        <v>14.696</v>
      </c>
      <c r="D30" s="52">
        <f>[1]!TWB_TDB_RH(A30,B30, C30)</f>
        <v>34.30347983448128</v>
      </c>
    </row>
    <row r="31" spans="1:4" x14ac:dyDescent="0.25">
      <c r="A31" s="55">
        <v>35</v>
      </c>
      <c r="B31" s="54">
        <v>0.93</v>
      </c>
      <c r="C31" s="50">
        <v>14.696</v>
      </c>
      <c r="D31" s="52">
        <f>[1]!TWB_TDB_RH(A31,B31, C31)</f>
        <v>34.194400862577091</v>
      </c>
    </row>
    <row r="32" spans="1:4" x14ac:dyDescent="0.25">
      <c r="A32" s="55"/>
      <c r="B32" s="54"/>
      <c r="C32" s="50"/>
      <c r="D32" s="52"/>
    </row>
    <row r="33" spans="1:4" x14ac:dyDescent="0.25">
      <c r="A33" s="57" t="s">
        <v>785</v>
      </c>
      <c r="B33" s="54"/>
      <c r="C33" s="50"/>
      <c r="D33" s="52"/>
    </row>
    <row r="34" spans="1:4" x14ac:dyDescent="0.25">
      <c r="A34" t="s">
        <v>788</v>
      </c>
    </row>
    <row r="35" spans="1:4" x14ac:dyDescent="0.25">
      <c r="A35" t="s">
        <v>779</v>
      </c>
      <c r="B35" t="s">
        <v>784</v>
      </c>
      <c r="C35" t="s">
        <v>773</v>
      </c>
      <c r="D35" t="s">
        <v>786</v>
      </c>
    </row>
    <row r="36" spans="1:4" x14ac:dyDescent="0.25">
      <c r="A36" t="s">
        <v>781</v>
      </c>
      <c r="B36" t="s">
        <v>783</v>
      </c>
      <c r="C36" t="s">
        <v>682</v>
      </c>
      <c r="D36" t="s">
        <v>781</v>
      </c>
    </row>
    <row r="37" spans="1:4" x14ac:dyDescent="0.25">
      <c r="A37" s="55">
        <v>33</v>
      </c>
      <c r="B37" s="54">
        <v>0.9</v>
      </c>
      <c r="C37" s="50">
        <v>14.696</v>
      </c>
      <c r="D37" s="52">
        <f>[1]!TDP_TDB_RH(A37,B37, C37)</f>
        <v>30.48949458425923</v>
      </c>
    </row>
    <row r="39" spans="1:4" x14ac:dyDescent="0.25">
      <c r="A39" s="57" t="s">
        <v>792</v>
      </c>
    </row>
    <row r="40" spans="1:4" x14ac:dyDescent="0.25">
      <c r="A40" t="s">
        <v>797</v>
      </c>
    </row>
    <row r="41" spans="1:4" x14ac:dyDescent="0.25">
      <c r="A41" t="s">
        <v>779</v>
      </c>
      <c r="B41" t="s">
        <v>780</v>
      </c>
      <c r="C41" t="s">
        <v>773</v>
      </c>
      <c r="D41" s="51" t="s">
        <v>794</v>
      </c>
    </row>
    <row r="42" spans="1:4" x14ac:dyDescent="0.25">
      <c r="A42" t="s">
        <v>781</v>
      </c>
      <c r="B42" t="s">
        <v>781</v>
      </c>
      <c r="C42" t="s">
        <v>682</v>
      </c>
      <c r="D42" s="51" t="s">
        <v>795</v>
      </c>
    </row>
    <row r="43" spans="1:4" x14ac:dyDescent="0.25">
      <c r="A43" s="55">
        <v>60</v>
      </c>
      <c r="B43" s="55">
        <v>50</v>
      </c>
      <c r="C43" s="59">
        <v>14.696</v>
      </c>
      <c r="D43" s="56">
        <f>[1]!W_TDB_TWB(A43,B43,C43)</f>
        <v>5.3550340580468137E-3</v>
      </c>
    </row>
    <row r="44" spans="1:4" x14ac:dyDescent="0.25">
      <c r="A44" s="55">
        <v>60</v>
      </c>
      <c r="B44" s="55">
        <v>40</v>
      </c>
      <c r="C44" s="59">
        <v>14.696</v>
      </c>
      <c r="D44" s="56">
        <f>[1]!W_TDB_TWB(A44,B44,C44)</f>
        <v>7.0608880675443995E-4</v>
      </c>
    </row>
    <row r="45" spans="1:4" x14ac:dyDescent="0.25">
      <c r="A45" s="55">
        <v>60</v>
      </c>
      <c r="B45" s="55">
        <v>39</v>
      </c>
      <c r="C45" s="59">
        <v>14.696</v>
      </c>
      <c r="D45" s="56">
        <f>[1]!W_TDB_TWB(A45,B45,C45)</f>
        <v>2.8741230895684971E-4</v>
      </c>
    </row>
    <row r="46" spans="1:4" x14ac:dyDescent="0.25">
      <c r="A46" s="55">
        <v>60</v>
      </c>
      <c r="B46" s="55">
        <v>38.6</v>
      </c>
      <c r="C46" s="59">
        <v>14.696</v>
      </c>
      <c r="D46" s="56">
        <f>[1]!W_TDB_TWB(A46,B46,C46)</f>
        <v>1.2203663083250694E-4</v>
      </c>
    </row>
    <row r="47" spans="1:4" x14ac:dyDescent="0.25">
      <c r="A47" s="55">
        <v>60</v>
      </c>
      <c r="B47" s="55">
        <v>38.4</v>
      </c>
      <c r="C47" s="59">
        <v>14.696</v>
      </c>
      <c r="D47" s="56">
        <f>[1]!W_TDB_TWB(A47,B47,C47)</f>
        <v>3.9790556932789745E-5</v>
      </c>
    </row>
    <row r="48" spans="1:4" x14ac:dyDescent="0.25">
      <c r="A48" s="55">
        <v>60</v>
      </c>
      <c r="B48" s="55">
        <v>38.299999999999997</v>
      </c>
      <c r="C48" s="59">
        <v>14.696</v>
      </c>
      <c r="D48" s="56">
        <f>[1]!W_TDB_TWB(A48,B48,C48)</f>
        <v>0</v>
      </c>
    </row>
    <row r="50" spans="1:5" x14ac:dyDescent="0.25">
      <c r="A50" s="57" t="s">
        <v>793</v>
      </c>
      <c r="B50" s="50"/>
      <c r="C50" s="50"/>
      <c r="D50" s="51"/>
    </row>
    <row r="51" spans="1:5" x14ac:dyDescent="0.25">
      <c r="A51" t="s">
        <v>796</v>
      </c>
      <c r="B51" s="50"/>
      <c r="C51" s="50"/>
      <c r="D51" s="51"/>
    </row>
    <row r="52" spans="1:5" x14ac:dyDescent="0.25">
      <c r="A52" s="58" t="s">
        <v>779</v>
      </c>
      <c r="B52" s="58" t="s">
        <v>784</v>
      </c>
      <c r="C52" s="58" t="s">
        <v>773</v>
      </c>
      <c r="D52" s="51" t="s">
        <v>794</v>
      </c>
    </row>
    <row r="53" spans="1:5" x14ac:dyDescent="0.25">
      <c r="A53" s="58" t="s">
        <v>781</v>
      </c>
      <c r="B53" s="58" t="s">
        <v>783</v>
      </c>
      <c r="C53" s="58" t="s">
        <v>682</v>
      </c>
      <c r="D53" s="51" t="s">
        <v>795</v>
      </c>
    </row>
    <row r="54" spans="1:5" x14ac:dyDescent="0.25">
      <c r="A54" s="55">
        <v>40</v>
      </c>
      <c r="B54" s="54">
        <v>0.98</v>
      </c>
      <c r="C54" s="50">
        <v>14.696</v>
      </c>
      <c r="D54" s="56">
        <f>[1]!W_TDB_RH(A54,B54,C54)</f>
        <v>5.068350056778843E-3</v>
      </c>
    </row>
    <row r="55" spans="1:5" x14ac:dyDescent="0.25">
      <c r="A55" s="55">
        <v>40</v>
      </c>
      <c r="B55" s="54">
        <v>0.96</v>
      </c>
      <c r="C55" s="50">
        <v>14.696</v>
      </c>
      <c r="D55" s="56">
        <f>[1]!W_TDB_RH(A55,B55,C55)</f>
        <v>4.9639115826619765E-3</v>
      </c>
      <c r="E55" s="53"/>
    </row>
    <row r="56" spans="1:5" x14ac:dyDescent="0.25">
      <c r="A56" s="55">
        <v>40</v>
      </c>
      <c r="B56" s="54">
        <v>0.94</v>
      </c>
      <c r="C56" s="50">
        <v>14.696</v>
      </c>
      <c r="D56" s="56">
        <f>[1]!W_TDB_RH(A56,B56,C56)</f>
        <v>4.8599285785799863E-3</v>
      </c>
    </row>
    <row r="57" spans="1:5" x14ac:dyDescent="0.25">
      <c r="A57" s="55">
        <v>40</v>
      </c>
      <c r="B57" s="54">
        <v>0.92</v>
      </c>
      <c r="C57" s="50">
        <v>14.696</v>
      </c>
      <c r="D57" s="56">
        <f>[1]!W_TDB_RH(A57,B57,C57)</f>
        <v>4.7561689454455004E-3</v>
      </c>
    </row>
    <row r="58" spans="1:5" x14ac:dyDescent="0.25">
      <c r="A58" s="55">
        <v>40</v>
      </c>
      <c r="B58" s="54">
        <v>0.9</v>
      </c>
      <c r="C58" s="50">
        <v>14.696</v>
      </c>
      <c r="D58" s="56">
        <f>[1]!W_TDB_RH(A58,B58,C58)</f>
        <v>4.6511277321744666E-3</v>
      </c>
    </row>
    <row r="59" spans="1:5" x14ac:dyDescent="0.25">
      <c r="A59" s="55">
        <v>40</v>
      </c>
      <c r="B59" s="54">
        <v>0.85</v>
      </c>
      <c r="C59" s="50">
        <v>14.696</v>
      </c>
      <c r="D59" s="56">
        <f>[1]!W_TDB_RH(A59,B59,C59)</f>
        <v>4.390537210219557E-3</v>
      </c>
    </row>
    <row r="60" spans="1:5" x14ac:dyDescent="0.25">
      <c r="A60" s="55">
        <v>40</v>
      </c>
      <c r="B60" s="54">
        <v>0.8</v>
      </c>
      <c r="C60" s="50">
        <v>14.696</v>
      </c>
      <c r="D60" s="56">
        <f>[1]!W_TDB_RH(A60,B60,C60)</f>
        <v>4.1291150611935936E-3</v>
      </c>
    </row>
    <row r="61" spans="1:5" x14ac:dyDescent="0.25">
      <c r="A61" s="55"/>
      <c r="B61" s="54"/>
      <c r="C61" s="50"/>
      <c r="D61" s="56"/>
    </row>
    <row r="62" spans="1:5" x14ac:dyDescent="0.25">
      <c r="A62" s="68" t="s">
        <v>822</v>
      </c>
      <c r="B62" s="54"/>
      <c r="C62" s="50"/>
      <c r="D62" s="56"/>
    </row>
    <row r="63" spans="1:5" x14ac:dyDescent="0.25">
      <c r="A63" s="65" t="s">
        <v>811</v>
      </c>
      <c r="B63" s="54"/>
      <c r="C63" s="50"/>
      <c r="D63" s="56"/>
    </row>
    <row r="64" spans="1:5" x14ac:dyDescent="0.25">
      <c r="A64" s="65" t="s">
        <v>784</v>
      </c>
      <c r="B64" s="66" t="s">
        <v>761</v>
      </c>
      <c r="C64" s="58" t="s">
        <v>773</v>
      </c>
      <c r="D64" s="67" t="s">
        <v>779</v>
      </c>
    </row>
    <row r="65" spans="1:4" x14ac:dyDescent="0.25">
      <c r="A65" s="65" t="s">
        <v>783</v>
      </c>
      <c r="B65" s="66" t="s">
        <v>795</v>
      </c>
      <c r="C65" s="58" t="s">
        <v>682</v>
      </c>
      <c r="D65" s="67" t="s">
        <v>781</v>
      </c>
    </row>
    <row r="66" spans="1:4" x14ac:dyDescent="0.25">
      <c r="A66" s="62">
        <v>0.98</v>
      </c>
      <c r="B66" s="64">
        <v>5.0699999999999999E-3</v>
      </c>
      <c r="C66" s="50">
        <v>14.696</v>
      </c>
      <c r="D66" s="1">
        <f>[1]!TDB_RH_W(A66,B66,C66)</f>
        <v>39.898751063376295</v>
      </c>
    </row>
    <row r="67" spans="1:4" x14ac:dyDescent="0.25">
      <c r="A67" s="62">
        <v>0.8</v>
      </c>
      <c r="B67" s="64">
        <v>4.13E-3</v>
      </c>
      <c r="C67" s="50">
        <v>14.696</v>
      </c>
      <c r="D67" s="1">
        <f>[1]!TDB_RH_W(A67,B67,C67)</f>
        <v>39.882528045245415</v>
      </c>
    </row>
    <row r="68" spans="1:4" x14ac:dyDescent="0.25">
      <c r="A68" s="62">
        <v>0.8</v>
      </c>
      <c r="B68" s="64">
        <v>3.0000000000000001E-3</v>
      </c>
      <c r="C68" s="50">
        <v>14.696</v>
      </c>
      <c r="D68" s="1">
        <f>[1]!TDB_RH_W(A68,B68,C68)</f>
        <v>31.883863440517533</v>
      </c>
    </row>
    <row r="69" spans="1:4" x14ac:dyDescent="0.25">
      <c r="A69" s="62"/>
      <c r="B69" s="64"/>
      <c r="C69" s="50"/>
      <c r="D69" s="1"/>
    </row>
    <row r="70" spans="1:4" x14ac:dyDescent="0.25">
      <c r="A70" s="57" t="s">
        <v>803</v>
      </c>
    </row>
    <row r="71" spans="1:4" x14ac:dyDescent="0.25">
      <c r="A71" t="s">
        <v>810</v>
      </c>
    </row>
    <row r="72" spans="1:4" x14ac:dyDescent="0.25">
      <c r="A72" t="s">
        <v>804</v>
      </c>
      <c r="B72" s="61">
        <v>1.2</v>
      </c>
    </row>
    <row r="73" spans="1:4" x14ac:dyDescent="0.25">
      <c r="A73" t="s">
        <v>805</v>
      </c>
      <c r="B73" s="61">
        <v>0</v>
      </c>
    </row>
    <row r="74" spans="1:4" x14ac:dyDescent="0.25">
      <c r="A74" t="s">
        <v>806</v>
      </c>
      <c r="B74" s="61">
        <v>10</v>
      </c>
    </row>
    <row r="75" spans="1:4" x14ac:dyDescent="0.25">
      <c r="A75" t="s">
        <v>807</v>
      </c>
      <c r="B75" s="61">
        <v>50</v>
      </c>
    </row>
    <row r="76" spans="1:4" x14ac:dyDescent="0.25">
      <c r="A76" t="s">
        <v>808</v>
      </c>
      <c r="B76" s="61">
        <v>100</v>
      </c>
    </row>
    <row r="77" spans="1:4" x14ac:dyDescent="0.25">
      <c r="A77" t="s">
        <v>809</v>
      </c>
      <c r="B77" s="63">
        <f>[1]!Interpolate(B72,B73,B74,B75,B76)</f>
        <v>56</v>
      </c>
    </row>
    <row r="80" spans="1:4" x14ac:dyDescent="0.25">
      <c r="A80" s="57" t="s">
        <v>821</v>
      </c>
    </row>
    <row r="81" spans="1:4" x14ac:dyDescent="0.25">
      <c r="A81" s="58" t="s">
        <v>812</v>
      </c>
    </row>
    <row r="82" spans="1:4" x14ac:dyDescent="0.25">
      <c r="A82" s="58" t="s">
        <v>779</v>
      </c>
      <c r="B82" t="s">
        <v>761</v>
      </c>
      <c r="C82" t="s">
        <v>773</v>
      </c>
      <c r="D82" t="s">
        <v>784</v>
      </c>
    </row>
    <row r="83" spans="1:4" x14ac:dyDescent="0.25">
      <c r="A83" s="58" t="s">
        <v>781</v>
      </c>
      <c r="B83" t="s">
        <v>795</v>
      </c>
      <c r="C83" t="s">
        <v>682</v>
      </c>
      <c r="D83" t="s">
        <v>798</v>
      </c>
    </row>
    <row r="84" spans="1:4" x14ac:dyDescent="0.25">
      <c r="A84" s="50">
        <v>90</v>
      </c>
      <c r="B84" s="50">
        <v>0.02</v>
      </c>
      <c r="C84" s="50">
        <v>14.696</v>
      </c>
      <c r="D84" s="69">
        <f>[1]!RH_TDB_W(A84,B84,C84)</f>
        <v>0.65508674808626755</v>
      </c>
    </row>
    <row r="85" spans="1:4" x14ac:dyDescent="0.25">
      <c r="A85" s="50">
        <v>80</v>
      </c>
      <c r="B85" s="50">
        <v>0.02</v>
      </c>
      <c r="C85" s="50">
        <v>14.696</v>
      </c>
      <c r="D85" s="69">
        <f>[1]!RH_TDB_W(A85,B85,C85)</f>
        <v>0.90238406135685023</v>
      </c>
    </row>
    <row r="86" spans="1:4" x14ac:dyDescent="0.25">
      <c r="A86" s="50">
        <v>90</v>
      </c>
      <c r="B86" s="50">
        <v>0.01</v>
      </c>
      <c r="C86" s="50">
        <v>14.696</v>
      </c>
      <c r="D86" s="69">
        <f>[1]!RH_TDB_W(A86,B86,C86)</f>
        <v>0.33272618637964974</v>
      </c>
    </row>
    <row r="87" spans="1:4" x14ac:dyDescent="0.25">
      <c r="B87" s="50"/>
    </row>
    <row r="88" spans="1:4" x14ac:dyDescent="0.25">
      <c r="A88" s="57" t="s">
        <v>814</v>
      </c>
      <c r="B88" s="50"/>
    </row>
    <row r="89" spans="1:4" x14ac:dyDescent="0.25">
      <c r="A89" t="s">
        <v>815</v>
      </c>
      <c r="B89" s="50"/>
    </row>
    <row r="90" spans="1:4" x14ac:dyDescent="0.25">
      <c r="A90" t="s">
        <v>779</v>
      </c>
      <c r="B90" t="s">
        <v>784</v>
      </c>
      <c r="C90" t="s">
        <v>773</v>
      </c>
      <c r="D90" t="s">
        <v>818</v>
      </c>
    </row>
    <row r="91" spans="1:4" x14ac:dyDescent="0.25">
      <c r="A91" t="s">
        <v>781</v>
      </c>
      <c r="B91" t="s">
        <v>798</v>
      </c>
      <c r="C91" t="s">
        <v>682</v>
      </c>
      <c r="D91" t="s">
        <v>682</v>
      </c>
    </row>
    <row r="92" spans="1:4" x14ac:dyDescent="0.25">
      <c r="A92" s="50">
        <v>100</v>
      </c>
      <c r="B92" s="62">
        <v>0.5</v>
      </c>
      <c r="C92" s="50">
        <v>14.696</v>
      </c>
      <c r="D92" s="63">
        <f>[1]!Pvap_TDB_RH(A92,B92,C92)</f>
        <v>0.47266458571702613</v>
      </c>
    </row>
    <row r="94" spans="1:4" x14ac:dyDescent="0.25">
      <c r="A94" s="57" t="s">
        <v>816</v>
      </c>
    </row>
    <row r="95" spans="1:4" x14ac:dyDescent="0.25">
      <c r="A95" t="s">
        <v>817</v>
      </c>
    </row>
    <row r="96" spans="1:4" x14ac:dyDescent="0.25">
      <c r="A96" t="s">
        <v>774</v>
      </c>
      <c r="B96" t="s">
        <v>819</v>
      </c>
    </row>
    <row r="97" spans="1:2" x14ac:dyDescent="0.25">
      <c r="A97" t="s">
        <v>781</v>
      </c>
      <c r="B97" t="s">
        <v>820</v>
      </c>
    </row>
    <row r="98" spans="1:2" x14ac:dyDescent="0.25">
      <c r="A98" s="50">
        <v>60</v>
      </c>
      <c r="B98" s="1">
        <f>[1]!hfg_T(A98)</f>
        <v>1059.32</v>
      </c>
    </row>
    <row r="99" spans="1:2" x14ac:dyDescent="0.25">
      <c r="A99" s="50"/>
      <c r="B99" s="1"/>
    </row>
    <row r="100" spans="1:2" x14ac:dyDescent="0.25">
      <c r="A100" s="57" t="s">
        <v>828</v>
      </c>
      <c r="B100" s="1"/>
    </row>
    <row r="101" spans="1:2" x14ac:dyDescent="0.25">
      <c r="A101" t="s">
        <v>829</v>
      </c>
      <c r="B101" s="1"/>
    </row>
    <row r="102" spans="1:2" x14ac:dyDescent="0.25">
      <c r="A102" t="s">
        <v>774</v>
      </c>
      <c r="B102" t="s">
        <v>844</v>
      </c>
    </row>
    <row r="103" spans="1:2" x14ac:dyDescent="0.25">
      <c r="A103" t="s">
        <v>781</v>
      </c>
      <c r="B103" t="s">
        <v>820</v>
      </c>
    </row>
    <row r="104" spans="1:2" x14ac:dyDescent="0.25">
      <c r="A104" s="50">
        <v>60</v>
      </c>
      <c r="B104" s="1">
        <f>[1]!hda_T(A104)</f>
        <v>14.414999999999999</v>
      </c>
    </row>
    <row r="105" spans="1:2" x14ac:dyDescent="0.25">
      <c r="B105" s="1"/>
    </row>
    <row r="106" spans="1:2" x14ac:dyDescent="0.25">
      <c r="A106" s="57" t="s">
        <v>830</v>
      </c>
      <c r="B106" s="1"/>
    </row>
    <row r="107" spans="1:2" x14ac:dyDescent="0.25">
      <c r="A107" t="s">
        <v>831</v>
      </c>
      <c r="B107" s="1"/>
    </row>
    <row r="108" spans="1:2" x14ac:dyDescent="0.25">
      <c r="A108" t="s">
        <v>774</v>
      </c>
      <c r="B108" t="s">
        <v>845</v>
      </c>
    </row>
    <row r="109" spans="1:2" x14ac:dyDescent="0.25">
      <c r="A109" t="s">
        <v>781</v>
      </c>
      <c r="B109" t="s">
        <v>820</v>
      </c>
    </row>
    <row r="110" spans="1:2" x14ac:dyDescent="0.25">
      <c r="A110" s="50">
        <v>60</v>
      </c>
      <c r="B110" s="1">
        <f>[1]!hsa_T(A110)</f>
        <v>26.466999999999999</v>
      </c>
    </row>
    <row r="112" spans="1:2" x14ac:dyDescent="0.25">
      <c r="A112" s="57" t="s">
        <v>823</v>
      </c>
    </row>
    <row r="113" spans="1:3" x14ac:dyDescent="0.25">
      <c r="A113" t="s">
        <v>824</v>
      </c>
    </row>
    <row r="114" spans="1:3" x14ac:dyDescent="0.25">
      <c r="A114" t="s">
        <v>825</v>
      </c>
      <c r="B114" t="s">
        <v>784</v>
      </c>
      <c r="C114" t="s">
        <v>827</v>
      </c>
    </row>
    <row r="115" spans="1:3" x14ac:dyDescent="0.25">
      <c r="A115" t="s">
        <v>826</v>
      </c>
      <c r="B115" t="s">
        <v>798</v>
      </c>
      <c r="C115" t="s">
        <v>820</v>
      </c>
    </row>
    <row r="116" spans="1:3" x14ac:dyDescent="0.25">
      <c r="A116" s="70">
        <v>50</v>
      </c>
      <c r="B116" s="71">
        <v>0.6</v>
      </c>
      <c r="C116" s="52">
        <f>[1]!ha_T_RH(A116,B116)</f>
        <v>16.988399999999999</v>
      </c>
    </row>
    <row r="117" spans="1:3" x14ac:dyDescent="0.25">
      <c r="A117" s="70">
        <v>100</v>
      </c>
      <c r="B117" s="71">
        <v>0.2</v>
      </c>
      <c r="C117" s="52">
        <f>[1]!ha_T_RH(A117,B117)</f>
        <v>33.576999999999998</v>
      </c>
    </row>
    <row r="119" spans="1:3" x14ac:dyDescent="0.25">
      <c r="A119" s="57" t="s">
        <v>832</v>
      </c>
    </row>
    <row r="120" spans="1:3" x14ac:dyDescent="0.25">
      <c r="A120" t="s">
        <v>836</v>
      </c>
    </row>
    <row r="121" spans="1:3" x14ac:dyDescent="0.25">
      <c r="A121" t="s">
        <v>843</v>
      </c>
      <c r="B121" t="s">
        <v>774</v>
      </c>
    </row>
    <row r="122" spans="1:3" x14ac:dyDescent="0.25">
      <c r="A122" t="s">
        <v>820</v>
      </c>
      <c r="B122" t="s">
        <v>781</v>
      </c>
    </row>
    <row r="123" spans="1:3" x14ac:dyDescent="0.25">
      <c r="A123" s="50">
        <v>20</v>
      </c>
      <c r="B123" s="52">
        <f>[1]!Tda_h(A123)</f>
        <v>83.237499999999997</v>
      </c>
    </row>
    <row r="125" spans="1:3" x14ac:dyDescent="0.25">
      <c r="A125" s="57" t="s">
        <v>833</v>
      </c>
    </row>
    <row r="126" spans="1:3" x14ac:dyDescent="0.25">
      <c r="A126" s="58" t="s">
        <v>837</v>
      </c>
    </row>
    <row r="127" spans="1:3" x14ac:dyDescent="0.25">
      <c r="A127" t="s">
        <v>774</v>
      </c>
      <c r="B127" t="s">
        <v>492</v>
      </c>
    </row>
    <row r="128" spans="1:3" x14ac:dyDescent="0.25">
      <c r="A128" t="s">
        <v>781</v>
      </c>
      <c r="B128" t="s">
        <v>841</v>
      </c>
    </row>
    <row r="129" spans="1:3" x14ac:dyDescent="0.25">
      <c r="A129" s="50">
        <v>60</v>
      </c>
      <c r="B129">
        <f>[1]!vda_T(A129)</f>
        <v>13.096</v>
      </c>
    </row>
    <row r="130" spans="1:3" x14ac:dyDescent="0.25">
      <c r="A130" s="50"/>
    </row>
    <row r="131" spans="1:3" x14ac:dyDescent="0.25">
      <c r="A131" s="57" t="s">
        <v>834</v>
      </c>
    </row>
    <row r="132" spans="1:3" x14ac:dyDescent="0.25">
      <c r="A132" t="s">
        <v>838</v>
      </c>
    </row>
    <row r="133" spans="1:3" x14ac:dyDescent="0.25">
      <c r="A133" t="s">
        <v>774</v>
      </c>
      <c r="B133" t="s">
        <v>842</v>
      </c>
    </row>
    <row r="134" spans="1:3" x14ac:dyDescent="0.25">
      <c r="A134" t="s">
        <v>781</v>
      </c>
      <c r="B134" t="s">
        <v>841</v>
      </c>
    </row>
    <row r="135" spans="1:3" x14ac:dyDescent="0.25">
      <c r="A135" s="50">
        <v>60</v>
      </c>
      <c r="B135">
        <f>[1]!vsa_T(A135)</f>
        <v>13.329000000000001</v>
      </c>
    </row>
    <row r="136" spans="1:3" x14ac:dyDescent="0.25">
      <c r="A136" s="50"/>
    </row>
    <row r="137" spans="1:3" x14ac:dyDescent="0.25">
      <c r="A137" s="57" t="s">
        <v>835</v>
      </c>
    </row>
    <row r="138" spans="1:3" x14ac:dyDescent="0.25">
      <c r="A138" t="s">
        <v>839</v>
      </c>
    </row>
    <row r="139" spans="1:3" x14ac:dyDescent="0.25">
      <c r="A139" t="s">
        <v>825</v>
      </c>
      <c r="B139" t="s">
        <v>784</v>
      </c>
      <c r="C139" t="s">
        <v>840</v>
      </c>
    </row>
    <row r="140" spans="1:3" x14ac:dyDescent="0.25">
      <c r="A140" t="s">
        <v>826</v>
      </c>
      <c r="B140" t="s">
        <v>798</v>
      </c>
      <c r="C140" t="s">
        <v>841</v>
      </c>
    </row>
    <row r="141" spans="1:3" x14ac:dyDescent="0.25">
      <c r="A141" s="70">
        <v>50</v>
      </c>
      <c r="B141" s="71">
        <v>0.6</v>
      </c>
      <c r="C141" s="52">
        <f>[1]!va_T_RH(A141,B141)</f>
        <v>12.938199999999998</v>
      </c>
    </row>
    <row r="142" spans="1:3" x14ac:dyDescent="0.25">
      <c r="A142" s="70">
        <v>100</v>
      </c>
      <c r="B142" s="71">
        <v>0.2</v>
      </c>
      <c r="C142" s="52">
        <f>[1]!va_T_RH(A142,B142)</f>
        <v>14.3024</v>
      </c>
    </row>
  </sheetData>
  <hyperlinks>
    <hyperlink ref="A5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339"/>
  <sheetViews>
    <sheetView workbookViewId="0">
      <pane xSplit="1" ySplit="3" topLeftCell="AA231" activePane="bottomRight" state="frozenSplit"/>
      <selection activeCell="A2" sqref="A2"/>
      <selection pane="topRight" activeCell="B1" sqref="B1"/>
      <selection pane="bottomLeft" activeCell="A3" sqref="A3"/>
      <selection pane="bottomRight" activeCell="AL234" sqref="AL234"/>
    </sheetView>
  </sheetViews>
  <sheetFormatPr defaultRowHeight="15" x14ac:dyDescent="0.25"/>
  <cols>
    <col min="2" max="2" width="13.7109375" bestFit="1" customWidth="1"/>
    <col min="3" max="3" width="11.5703125" bestFit="1" customWidth="1"/>
    <col min="5" max="6" width="13.7109375" bestFit="1" customWidth="1"/>
    <col min="15" max="29" width="13" customWidth="1"/>
    <col min="30" max="30" width="18.42578125" customWidth="1"/>
    <col min="31" max="31" width="17.7109375" customWidth="1"/>
    <col min="32" max="32" width="12" customWidth="1"/>
  </cols>
  <sheetData>
    <row r="1" spans="1:34" x14ac:dyDescent="0.25">
      <c r="A1" s="4" t="s">
        <v>763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4" t="s">
        <v>764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</row>
    <row r="2" spans="1:34" x14ac:dyDescent="0.25">
      <c r="A2" s="7" t="s">
        <v>633</v>
      </c>
      <c r="B2" s="8" t="s">
        <v>681</v>
      </c>
      <c r="C2" s="8" t="s">
        <v>681</v>
      </c>
      <c r="D2" s="30" t="s">
        <v>686</v>
      </c>
      <c r="E2" s="31"/>
      <c r="F2" s="32"/>
      <c r="G2" s="30" t="s">
        <v>688</v>
      </c>
      <c r="H2" s="31"/>
      <c r="I2" s="32"/>
      <c r="J2" s="30" t="s">
        <v>689</v>
      </c>
      <c r="K2" s="31"/>
      <c r="L2" s="32"/>
      <c r="M2" s="9"/>
      <c r="N2" s="24" t="s">
        <v>633</v>
      </c>
      <c r="O2" s="8" t="s">
        <v>631</v>
      </c>
      <c r="P2" s="30" t="s">
        <v>632</v>
      </c>
      <c r="Q2" s="31"/>
      <c r="R2" s="32"/>
      <c r="S2" s="30" t="s">
        <v>687</v>
      </c>
      <c r="T2" s="31"/>
      <c r="U2" s="32"/>
      <c r="V2" s="30" t="s">
        <v>768</v>
      </c>
      <c r="W2" s="31"/>
      <c r="X2" s="32"/>
      <c r="Y2" s="30" t="s">
        <v>0</v>
      </c>
      <c r="Z2" s="31"/>
      <c r="AA2" s="32"/>
      <c r="AB2" s="9"/>
    </row>
    <row r="3" spans="1:34" x14ac:dyDescent="0.25">
      <c r="A3" s="7" t="s">
        <v>680</v>
      </c>
      <c r="B3" s="8" t="s">
        <v>682</v>
      </c>
      <c r="C3" s="8" t="s">
        <v>683</v>
      </c>
      <c r="D3" s="33" t="s">
        <v>684</v>
      </c>
      <c r="E3" s="8" t="s">
        <v>685</v>
      </c>
      <c r="F3" s="34" t="s">
        <v>1</v>
      </c>
      <c r="G3" s="33" t="s">
        <v>684</v>
      </c>
      <c r="H3" s="8" t="s">
        <v>685</v>
      </c>
      <c r="I3" s="34" t="s">
        <v>1</v>
      </c>
      <c r="J3" s="33" t="s">
        <v>684</v>
      </c>
      <c r="K3" s="8" t="s">
        <v>685</v>
      </c>
      <c r="L3" s="34" t="s">
        <v>1</v>
      </c>
      <c r="M3" s="9" t="s">
        <v>762</v>
      </c>
      <c r="N3" s="24" t="s">
        <v>765</v>
      </c>
      <c r="O3" s="8" t="s">
        <v>766</v>
      </c>
      <c r="P3" s="33" t="s">
        <v>492</v>
      </c>
      <c r="Q3" s="8" t="s">
        <v>493</v>
      </c>
      <c r="R3" s="34" t="s">
        <v>494</v>
      </c>
      <c r="S3" s="33" t="s">
        <v>767</v>
      </c>
      <c r="T3" s="8" t="s">
        <v>495</v>
      </c>
      <c r="U3" s="34" t="s">
        <v>496</v>
      </c>
      <c r="V3" s="33" t="s">
        <v>497</v>
      </c>
      <c r="W3" s="8" t="s">
        <v>498</v>
      </c>
      <c r="X3" s="34" t="s">
        <v>499</v>
      </c>
      <c r="Y3" s="33" t="s">
        <v>770</v>
      </c>
      <c r="Z3" s="8" t="s">
        <v>771</v>
      </c>
      <c r="AA3" s="34" t="s">
        <v>769</v>
      </c>
      <c r="AB3" s="9" t="s">
        <v>772</v>
      </c>
      <c r="AD3" t="s">
        <v>758</v>
      </c>
      <c r="AE3" t="s">
        <v>759</v>
      </c>
      <c r="AF3" t="s">
        <v>760</v>
      </c>
      <c r="AG3" t="s">
        <v>761</v>
      </c>
      <c r="AH3" t="s">
        <v>813</v>
      </c>
    </row>
    <row r="4" spans="1:34" x14ac:dyDescent="0.25">
      <c r="A4" s="10" t="s">
        <v>2</v>
      </c>
      <c r="B4" s="11">
        <v>1.16E-4</v>
      </c>
      <c r="C4" s="11">
        <v>2.3599999999999999E-4</v>
      </c>
      <c r="D4" s="37">
        <v>1.7319999999999999E-2</v>
      </c>
      <c r="E4" s="13">
        <v>1953234</v>
      </c>
      <c r="F4" s="38">
        <v>1953234</v>
      </c>
      <c r="G4" s="41" t="s">
        <v>690</v>
      </c>
      <c r="H4" s="14">
        <v>1219.19</v>
      </c>
      <c r="I4" s="39">
        <v>1025.69</v>
      </c>
      <c r="J4" s="42" t="s">
        <v>8</v>
      </c>
      <c r="K4" s="15">
        <v>3.2111999999999998</v>
      </c>
      <c r="L4" s="43">
        <v>2.8045</v>
      </c>
      <c r="M4" s="16">
        <v>0</v>
      </c>
      <c r="N4" s="24" t="s">
        <v>2</v>
      </c>
      <c r="O4" s="25">
        <v>4.8999999999999997E-6</v>
      </c>
      <c r="P4" s="33">
        <v>9.5530000000000008</v>
      </c>
      <c r="Q4" s="8">
        <v>0</v>
      </c>
      <c r="R4" s="34">
        <v>9.5530000000000008</v>
      </c>
      <c r="S4" s="33" t="s">
        <v>3</v>
      </c>
      <c r="T4" s="8">
        <v>5.0000000000000001E-3</v>
      </c>
      <c r="U4" s="34" t="s">
        <v>4</v>
      </c>
      <c r="V4" s="33" t="s">
        <v>5</v>
      </c>
      <c r="W4" s="8">
        <v>1.0000000000000001E-5</v>
      </c>
      <c r="X4" s="34" t="s">
        <v>6</v>
      </c>
      <c r="Y4" s="33" t="s">
        <v>7</v>
      </c>
      <c r="Z4" s="8" t="s">
        <v>8</v>
      </c>
      <c r="AA4" s="34">
        <v>2.3599999999999999E-4</v>
      </c>
      <c r="AB4" s="9" t="s">
        <v>2</v>
      </c>
      <c r="AC4" s="2"/>
      <c r="AD4" s="3" t="str">
        <f t="shared" ref="AD4:AD67" si="0">AD$3&amp;"("&amp;TEXT($M4,0)&amp;")="&amp;TEXT(A4,"#")</f>
        <v>SatTemp(0)=−80</v>
      </c>
      <c r="AE4" s="3" t="str">
        <f>AE$3&amp;"("&amp;TEXT($M4,0)&amp;")="&amp;TEXT(B4,"#.000000")</f>
        <v>SatPres(0)=.000116</v>
      </c>
      <c r="AF4" s="3" t="str">
        <f>AF$3&amp;"("&amp;TEXT($M4,0)&amp;")="&amp;TEXT(N4,"#")</f>
        <v>Wtemp(0)=−80</v>
      </c>
      <c r="AG4" s="3" t="str">
        <f>AG$3&amp;"("&amp;TEXT($M4,0)&amp;")="&amp;TEXT(O4,"0.0000000")</f>
        <v>W(0)=0.0000049</v>
      </c>
      <c r="AH4" s="3" t="str">
        <f>AH$3&amp;"("&amp;TEXT($M4,0)&amp;")="&amp;TEXT(H4,"0.00")</f>
        <v>Hfg(0)=1219.19</v>
      </c>
    </row>
    <row r="5" spans="1:34" x14ac:dyDescent="0.25">
      <c r="A5" s="10" t="s">
        <v>9</v>
      </c>
      <c r="B5" s="11">
        <v>1.25E-4</v>
      </c>
      <c r="C5" s="11">
        <v>2.5399999999999999E-4</v>
      </c>
      <c r="D5" s="37">
        <v>1.7319999999999999E-2</v>
      </c>
      <c r="E5" s="13">
        <v>1814052</v>
      </c>
      <c r="F5" s="38">
        <v>1814052</v>
      </c>
      <c r="G5" s="41" t="s">
        <v>691</v>
      </c>
      <c r="H5" s="14">
        <v>1219.24</v>
      </c>
      <c r="I5" s="39">
        <v>1026.1300000000001</v>
      </c>
      <c r="J5" s="42" t="s">
        <v>15</v>
      </c>
      <c r="K5" s="15">
        <v>3.2029000000000001</v>
      </c>
      <c r="L5" s="43">
        <v>2.7972000000000001</v>
      </c>
      <c r="M5" s="16">
        <f>M4+1</f>
        <v>1</v>
      </c>
      <c r="N5" s="24" t="s">
        <v>9</v>
      </c>
      <c r="O5" s="25">
        <v>5.3000000000000001E-6</v>
      </c>
      <c r="P5" s="33">
        <v>9.5790000000000006</v>
      </c>
      <c r="Q5" s="8">
        <v>0</v>
      </c>
      <c r="R5" s="34">
        <v>9.5790000000000006</v>
      </c>
      <c r="S5" s="33" t="s">
        <v>10</v>
      </c>
      <c r="T5" s="8">
        <v>5.0000000000000001E-3</v>
      </c>
      <c r="U5" s="34" t="s">
        <v>11</v>
      </c>
      <c r="V5" s="33" t="s">
        <v>12</v>
      </c>
      <c r="W5" s="8">
        <v>2.0000000000000002E-5</v>
      </c>
      <c r="X5" s="34" t="s">
        <v>13</v>
      </c>
      <c r="Y5" s="33" t="s">
        <v>14</v>
      </c>
      <c r="Z5" s="8" t="s">
        <v>15</v>
      </c>
      <c r="AA5" s="34">
        <v>2.5500000000000002E-4</v>
      </c>
      <c r="AB5" s="9" t="s">
        <v>9</v>
      </c>
      <c r="AC5" s="2"/>
      <c r="AD5" s="3" t="str">
        <f t="shared" si="0"/>
        <v>SatTemp(1)=−79</v>
      </c>
      <c r="AE5" s="3" t="str">
        <f t="shared" ref="AE5:AE68" si="1">AE$3&amp;"("&amp;TEXT($M5,0)&amp;")="&amp;TEXT(B5,"#.000000")</f>
        <v>SatPres(1)=.000125</v>
      </c>
      <c r="AF5" s="3" t="str">
        <f t="shared" ref="AF5:AF68" si="2">AF$3&amp;"("&amp;TEXT($M5,0)&amp;")="&amp;TEXT(N5,"#")</f>
        <v>Wtemp(1)=−79</v>
      </c>
      <c r="AG5" s="3" t="str">
        <f t="shared" ref="AG5:AG68" si="3">AG$3&amp;"("&amp;TEXT($M5,0)&amp;")="&amp;TEXT(O5,"0.0000000")</f>
        <v>W(1)=0.0000053</v>
      </c>
      <c r="AH5" s="3" t="str">
        <f t="shared" ref="AH5:AH68" si="4">AH$3&amp;"("&amp;TEXT($M5,0)&amp;")="&amp;TEXT(H5,"0.00")</f>
        <v>Hfg(1)=1219.24</v>
      </c>
    </row>
    <row r="6" spans="1:34" x14ac:dyDescent="0.25">
      <c r="A6" s="10" t="s">
        <v>16</v>
      </c>
      <c r="B6" s="11">
        <v>1.35E-4</v>
      </c>
      <c r="C6" s="11">
        <v>2.7500000000000002E-4</v>
      </c>
      <c r="D6" s="37">
        <v>1.7319999999999999E-2</v>
      </c>
      <c r="E6" s="13">
        <v>1685445</v>
      </c>
      <c r="F6" s="38">
        <v>1685445</v>
      </c>
      <c r="G6" s="41" t="s">
        <v>692</v>
      </c>
      <c r="H6" s="14">
        <v>1219.28</v>
      </c>
      <c r="I6" s="39">
        <v>1026.57</v>
      </c>
      <c r="J6" s="42" t="s">
        <v>22</v>
      </c>
      <c r="K6" s="15">
        <v>3.1945999999999999</v>
      </c>
      <c r="L6" s="43">
        <v>2.79</v>
      </c>
      <c r="M6" s="16">
        <f t="shared" ref="M6:M69" si="5">M5+1</f>
        <v>2</v>
      </c>
      <c r="N6" s="24" t="s">
        <v>16</v>
      </c>
      <c r="O6" s="25">
        <v>5.6999999999999996E-6</v>
      </c>
      <c r="P6" s="33">
        <v>9.6039999999999992</v>
      </c>
      <c r="Q6" s="8">
        <v>0</v>
      </c>
      <c r="R6" s="34">
        <v>9.6039999999999992</v>
      </c>
      <c r="S6" s="33" t="s">
        <v>17</v>
      </c>
      <c r="T6" s="8">
        <v>6.0000000000000001E-3</v>
      </c>
      <c r="U6" s="34" t="s">
        <v>18</v>
      </c>
      <c r="V6" s="33" t="s">
        <v>19</v>
      </c>
      <c r="W6" s="8">
        <v>2.0000000000000002E-5</v>
      </c>
      <c r="X6" s="34" t="s">
        <v>20</v>
      </c>
      <c r="Y6" s="33" t="s">
        <v>21</v>
      </c>
      <c r="Z6" s="8" t="s">
        <v>22</v>
      </c>
      <c r="AA6" s="34">
        <v>2.7500000000000002E-4</v>
      </c>
      <c r="AB6" s="9" t="s">
        <v>16</v>
      </c>
      <c r="AC6" s="2"/>
      <c r="AD6" s="3" t="str">
        <f t="shared" si="0"/>
        <v>SatTemp(2)=−78</v>
      </c>
      <c r="AE6" s="3" t="str">
        <f t="shared" si="1"/>
        <v>SatPres(2)=.000135</v>
      </c>
      <c r="AF6" s="3" t="str">
        <f t="shared" si="2"/>
        <v>Wtemp(2)=−78</v>
      </c>
      <c r="AG6" s="3" t="str">
        <f t="shared" si="3"/>
        <v>W(2)=0.0000057</v>
      </c>
      <c r="AH6" s="3" t="str">
        <f t="shared" si="4"/>
        <v>Hfg(2)=1219.28</v>
      </c>
    </row>
    <row r="7" spans="1:34" x14ac:dyDescent="0.25">
      <c r="A7" s="10" t="s">
        <v>23</v>
      </c>
      <c r="B7" s="11">
        <v>1.45E-4</v>
      </c>
      <c r="C7" s="11">
        <v>2.9599999999999998E-4</v>
      </c>
      <c r="D7" s="37">
        <v>1.7319999999999999E-2</v>
      </c>
      <c r="E7" s="13">
        <v>1566663</v>
      </c>
      <c r="F7" s="38">
        <v>1566663</v>
      </c>
      <c r="G7" s="41" t="s">
        <v>693</v>
      </c>
      <c r="H7" s="14">
        <v>1219.33</v>
      </c>
      <c r="I7" s="39">
        <v>1027.02</v>
      </c>
      <c r="J7" s="42" t="s">
        <v>29</v>
      </c>
      <c r="K7" s="15">
        <v>3.1964000000000001</v>
      </c>
      <c r="L7" s="43">
        <v>2.7827999999999999</v>
      </c>
      <c r="M7" s="16">
        <f t="shared" si="5"/>
        <v>3</v>
      </c>
      <c r="N7" s="24" t="s">
        <v>23</v>
      </c>
      <c r="O7" s="25">
        <v>6.1999999999999999E-6</v>
      </c>
      <c r="P7" s="33">
        <v>9.6289999999999996</v>
      </c>
      <c r="Q7" s="8">
        <v>0</v>
      </c>
      <c r="R7" s="34">
        <v>9.6289999999999996</v>
      </c>
      <c r="S7" s="33" t="s">
        <v>24</v>
      </c>
      <c r="T7" s="8">
        <v>7.0000000000000001E-3</v>
      </c>
      <c r="U7" s="34" t="s">
        <v>25</v>
      </c>
      <c r="V7" s="33" t="s">
        <v>26</v>
      </c>
      <c r="W7" s="8">
        <v>2.0000000000000002E-5</v>
      </c>
      <c r="X7" s="34" t="s">
        <v>27</v>
      </c>
      <c r="Y7" s="33" t="s">
        <v>28</v>
      </c>
      <c r="Z7" s="8" t="s">
        <v>29</v>
      </c>
      <c r="AA7" s="34">
        <v>2.9599999999999998E-4</v>
      </c>
      <c r="AB7" s="9" t="s">
        <v>23</v>
      </c>
      <c r="AC7" s="2"/>
      <c r="AD7" s="3" t="str">
        <f t="shared" si="0"/>
        <v>SatTemp(3)=−77</v>
      </c>
      <c r="AE7" s="3" t="str">
        <f t="shared" si="1"/>
        <v>SatPres(3)=.000145</v>
      </c>
      <c r="AF7" s="3" t="str">
        <f t="shared" si="2"/>
        <v>Wtemp(3)=−77</v>
      </c>
      <c r="AG7" s="3" t="str">
        <f t="shared" si="3"/>
        <v>W(3)=0.0000062</v>
      </c>
      <c r="AH7" s="3" t="str">
        <f t="shared" si="4"/>
        <v>Hfg(3)=1219.33</v>
      </c>
    </row>
    <row r="8" spans="1:34" x14ac:dyDescent="0.25">
      <c r="A8" s="10" t="s">
        <v>30</v>
      </c>
      <c r="B8" s="11">
        <v>1.5699999999999999E-4</v>
      </c>
      <c r="C8" s="11">
        <v>3.19E-4</v>
      </c>
      <c r="D8" s="37">
        <v>1.7319999999999999E-2</v>
      </c>
      <c r="E8" s="13">
        <v>1456752</v>
      </c>
      <c r="F8" s="38">
        <v>1456752</v>
      </c>
      <c r="G8" s="41" t="s">
        <v>694</v>
      </c>
      <c r="H8" s="14">
        <v>1219.3800000000001</v>
      </c>
      <c r="I8" s="39">
        <v>1027.46</v>
      </c>
      <c r="J8" s="42" t="s">
        <v>36</v>
      </c>
      <c r="K8" s="15">
        <v>3.1781999999999999</v>
      </c>
      <c r="L8" s="43">
        <v>2.7757000000000001</v>
      </c>
      <c r="M8" s="16">
        <f t="shared" si="5"/>
        <v>4</v>
      </c>
      <c r="N8" s="24" t="s">
        <v>30</v>
      </c>
      <c r="O8" s="25">
        <v>6.7000000000000002E-6</v>
      </c>
      <c r="P8" s="33">
        <v>9.6549999999999994</v>
      </c>
      <c r="Q8" s="8">
        <v>0</v>
      </c>
      <c r="R8" s="34">
        <v>9.6549999999999994</v>
      </c>
      <c r="S8" s="33" t="s">
        <v>31</v>
      </c>
      <c r="T8" s="8">
        <v>7.0000000000000001E-3</v>
      </c>
      <c r="U8" s="34" t="s">
        <v>32</v>
      </c>
      <c r="V8" s="33" t="s">
        <v>33</v>
      </c>
      <c r="W8" s="8">
        <v>2.0000000000000002E-5</v>
      </c>
      <c r="X8" s="34" t="s">
        <v>34</v>
      </c>
      <c r="Y8" s="33" t="s">
        <v>35</v>
      </c>
      <c r="Z8" s="8" t="s">
        <v>36</v>
      </c>
      <c r="AA8" s="34">
        <v>3.19E-4</v>
      </c>
      <c r="AB8" s="9" t="s">
        <v>30</v>
      </c>
      <c r="AC8" s="2"/>
      <c r="AD8" s="3" t="str">
        <f t="shared" si="0"/>
        <v>SatTemp(4)=−76</v>
      </c>
      <c r="AE8" s="3" t="str">
        <f t="shared" si="1"/>
        <v>SatPres(4)=.000157</v>
      </c>
      <c r="AF8" s="3" t="str">
        <f t="shared" si="2"/>
        <v>Wtemp(4)=−76</v>
      </c>
      <c r="AG8" s="3" t="str">
        <f t="shared" si="3"/>
        <v>W(4)=0.0000067</v>
      </c>
      <c r="AH8" s="3" t="str">
        <f t="shared" si="4"/>
        <v>Hfg(4)=1219.38</v>
      </c>
    </row>
    <row r="9" spans="1:34" x14ac:dyDescent="0.25">
      <c r="A9" s="10" t="s">
        <v>37</v>
      </c>
      <c r="B9" s="11">
        <v>1.6899999999999999E-4</v>
      </c>
      <c r="C9" s="11">
        <v>3.4400000000000001E-4</v>
      </c>
      <c r="D9" s="37">
        <v>1.7330000000000002E-2</v>
      </c>
      <c r="E9" s="13">
        <v>1355059</v>
      </c>
      <c r="F9" s="38">
        <v>1355059</v>
      </c>
      <c r="G9" s="41" t="s">
        <v>695</v>
      </c>
      <c r="H9" s="14">
        <v>1219.42</v>
      </c>
      <c r="I9" s="39">
        <v>1027.9000000000001</v>
      </c>
      <c r="J9" s="42" t="s">
        <v>43</v>
      </c>
      <c r="K9" s="15">
        <v>3.1701000000000001</v>
      </c>
      <c r="L9" s="43">
        <v>2.7685</v>
      </c>
      <c r="M9" s="16">
        <f t="shared" si="5"/>
        <v>5</v>
      </c>
      <c r="N9" s="24" t="s">
        <v>37</v>
      </c>
      <c r="O9" s="25">
        <v>7.1999999999999997E-6</v>
      </c>
      <c r="P9" s="33">
        <v>9.68</v>
      </c>
      <c r="Q9" s="8">
        <v>0</v>
      </c>
      <c r="R9" s="34">
        <v>9.68</v>
      </c>
      <c r="S9" s="33" t="s">
        <v>38</v>
      </c>
      <c r="T9" s="8">
        <v>7.0000000000000001E-3</v>
      </c>
      <c r="U9" s="34" t="s">
        <v>39</v>
      </c>
      <c r="V9" s="33" t="s">
        <v>40</v>
      </c>
      <c r="W9" s="8">
        <v>2.0000000000000002E-5</v>
      </c>
      <c r="X9" s="34" t="s">
        <v>41</v>
      </c>
      <c r="Y9" s="33" t="s">
        <v>42</v>
      </c>
      <c r="Z9" s="8" t="s">
        <v>43</v>
      </c>
      <c r="AA9" s="34">
        <v>3.4400000000000001E-4</v>
      </c>
      <c r="AB9" s="9" t="s">
        <v>37</v>
      </c>
      <c r="AC9" s="2"/>
      <c r="AD9" s="3" t="str">
        <f t="shared" si="0"/>
        <v>SatTemp(5)=−75</v>
      </c>
      <c r="AE9" s="3" t="str">
        <f t="shared" si="1"/>
        <v>SatPres(5)=.000169</v>
      </c>
      <c r="AF9" s="3" t="str">
        <f t="shared" si="2"/>
        <v>Wtemp(5)=−75</v>
      </c>
      <c r="AG9" s="3" t="str">
        <f t="shared" si="3"/>
        <v>W(5)=0.0000072</v>
      </c>
      <c r="AH9" s="3" t="str">
        <f t="shared" si="4"/>
        <v>Hfg(5)=1219.42</v>
      </c>
    </row>
    <row r="10" spans="1:34" x14ac:dyDescent="0.25">
      <c r="A10" s="10" t="s">
        <v>44</v>
      </c>
      <c r="B10" s="11">
        <v>1.8200000000000001E-4</v>
      </c>
      <c r="C10" s="11">
        <v>3.7100000000000002E-4</v>
      </c>
      <c r="D10" s="37">
        <v>1.7330000000000002E-2</v>
      </c>
      <c r="E10" s="13">
        <v>1260977</v>
      </c>
      <c r="F10" s="38">
        <v>1260977</v>
      </c>
      <c r="G10" s="41" t="s">
        <v>696</v>
      </c>
      <c r="H10" s="14">
        <v>1219.47</v>
      </c>
      <c r="I10" s="39">
        <v>1028.3399999999999</v>
      </c>
      <c r="J10" s="42" t="s">
        <v>50</v>
      </c>
      <c r="K10" s="15">
        <v>3.1619000000000002</v>
      </c>
      <c r="L10" s="43">
        <v>2.7614999999999998</v>
      </c>
      <c r="M10" s="16">
        <f t="shared" si="5"/>
        <v>6</v>
      </c>
      <c r="N10" s="24" t="s">
        <v>44</v>
      </c>
      <c r="O10" s="25">
        <v>7.7999999999999999E-6</v>
      </c>
      <c r="P10" s="33">
        <v>9.7050000000000001</v>
      </c>
      <c r="Q10" s="8">
        <v>0</v>
      </c>
      <c r="R10" s="34">
        <v>9.7050000000000001</v>
      </c>
      <c r="S10" s="33" t="s">
        <v>45</v>
      </c>
      <c r="T10" s="8">
        <v>8.0000000000000002E-3</v>
      </c>
      <c r="U10" s="34" t="s">
        <v>46</v>
      </c>
      <c r="V10" s="33" t="s">
        <v>47</v>
      </c>
      <c r="W10" s="8">
        <v>2.0000000000000002E-5</v>
      </c>
      <c r="X10" s="34" t="s">
        <v>48</v>
      </c>
      <c r="Y10" s="33" t="s">
        <v>49</v>
      </c>
      <c r="Z10" s="8" t="s">
        <v>50</v>
      </c>
      <c r="AA10" s="34">
        <v>3.7100000000000002E-4</v>
      </c>
      <c r="AB10" s="9" t="s">
        <v>44</v>
      </c>
      <c r="AC10" s="2"/>
      <c r="AD10" s="3" t="str">
        <f t="shared" si="0"/>
        <v>SatTemp(6)=−74</v>
      </c>
      <c r="AE10" s="3" t="str">
        <f t="shared" si="1"/>
        <v>SatPres(6)=.000182</v>
      </c>
      <c r="AF10" s="3" t="str">
        <f t="shared" si="2"/>
        <v>Wtemp(6)=−74</v>
      </c>
      <c r="AG10" s="3" t="str">
        <f t="shared" si="3"/>
        <v>W(6)=0.0000078</v>
      </c>
      <c r="AH10" s="3" t="str">
        <f t="shared" si="4"/>
        <v>Hfg(6)=1219.47</v>
      </c>
    </row>
    <row r="11" spans="1:34" x14ac:dyDescent="0.25">
      <c r="A11" s="10" t="s">
        <v>51</v>
      </c>
      <c r="B11" s="11">
        <v>1.9599999999999999E-4</v>
      </c>
      <c r="C11" s="11">
        <v>3.9899999999999999E-4</v>
      </c>
      <c r="D11" s="37">
        <v>1.7330000000000002E-2</v>
      </c>
      <c r="E11" s="13">
        <v>1173848</v>
      </c>
      <c r="F11" s="38">
        <v>1173848</v>
      </c>
      <c r="G11" s="41" t="s">
        <v>697</v>
      </c>
      <c r="H11" s="14">
        <v>1219.51</v>
      </c>
      <c r="I11" s="39">
        <v>1028.79</v>
      </c>
      <c r="J11" s="42" t="s">
        <v>57</v>
      </c>
      <c r="K11" s="15">
        <v>3.1539000000000001</v>
      </c>
      <c r="L11" s="43">
        <v>2.7544</v>
      </c>
      <c r="M11" s="16">
        <f t="shared" si="5"/>
        <v>7</v>
      </c>
      <c r="N11" s="24" t="s">
        <v>51</v>
      </c>
      <c r="O11" s="25">
        <v>8.3999999999999992E-6</v>
      </c>
      <c r="P11" s="33">
        <v>9.7309999999999999</v>
      </c>
      <c r="Q11" s="8">
        <v>0</v>
      </c>
      <c r="R11" s="34">
        <v>9.7309999999999999</v>
      </c>
      <c r="S11" s="33" t="s">
        <v>52</v>
      </c>
      <c r="T11" s="8">
        <v>8.9999999999999993E-3</v>
      </c>
      <c r="U11" s="34" t="s">
        <v>53</v>
      </c>
      <c r="V11" s="33" t="s">
        <v>54</v>
      </c>
      <c r="W11" s="8">
        <v>2.0000000000000002E-5</v>
      </c>
      <c r="X11" s="34" t="s">
        <v>55</v>
      </c>
      <c r="Y11" s="33" t="s">
        <v>56</v>
      </c>
      <c r="Z11" s="8" t="s">
        <v>57</v>
      </c>
      <c r="AA11" s="34">
        <v>4.0000000000000002E-4</v>
      </c>
      <c r="AB11" s="9" t="s">
        <v>51</v>
      </c>
      <c r="AC11" s="2"/>
      <c r="AD11" s="3" t="str">
        <f t="shared" si="0"/>
        <v>SatTemp(7)=−73</v>
      </c>
      <c r="AE11" s="3" t="str">
        <f t="shared" si="1"/>
        <v>SatPres(7)=.000196</v>
      </c>
      <c r="AF11" s="3" t="str">
        <f t="shared" si="2"/>
        <v>Wtemp(7)=−73</v>
      </c>
      <c r="AG11" s="3" t="str">
        <f t="shared" si="3"/>
        <v>W(7)=0.0000084</v>
      </c>
      <c r="AH11" s="3" t="str">
        <f t="shared" si="4"/>
        <v>Hfg(7)=1219.51</v>
      </c>
    </row>
    <row r="12" spans="1:34" x14ac:dyDescent="0.25">
      <c r="A12" s="10" t="s">
        <v>58</v>
      </c>
      <c r="B12" s="11">
        <v>2.1100000000000001E-4</v>
      </c>
      <c r="C12" s="11">
        <v>4.2999999999999999E-4</v>
      </c>
      <c r="D12" s="37">
        <v>1.7330000000000002E-2</v>
      </c>
      <c r="E12" s="13">
        <v>1093149</v>
      </c>
      <c r="F12" s="38">
        <v>1093149</v>
      </c>
      <c r="G12" s="41" t="s">
        <v>698</v>
      </c>
      <c r="H12" s="14">
        <v>1219.55</v>
      </c>
      <c r="I12" s="39">
        <v>1029.23</v>
      </c>
      <c r="J12" s="42" t="s">
        <v>64</v>
      </c>
      <c r="K12" s="15">
        <v>3.1459000000000001</v>
      </c>
      <c r="L12" s="43">
        <v>2.7475000000000001</v>
      </c>
      <c r="M12" s="16">
        <f t="shared" si="5"/>
        <v>8</v>
      </c>
      <c r="N12" s="24" t="s">
        <v>58</v>
      </c>
      <c r="O12" s="25">
        <v>9.0000000000000002E-6</v>
      </c>
      <c r="P12" s="33">
        <v>9.7560000000000002</v>
      </c>
      <c r="Q12" s="8">
        <v>0</v>
      </c>
      <c r="R12" s="34">
        <v>9.7560000000000002</v>
      </c>
      <c r="S12" s="33" t="s">
        <v>59</v>
      </c>
      <c r="T12" s="8">
        <v>0.01</v>
      </c>
      <c r="U12" s="34" t="s">
        <v>60</v>
      </c>
      <c r="V12" s="33" t="s">
        <v>61</v>
      </c>
      <c r="W12" s="8">
        <v>3.0000000000000001E-5</v>
      </c>
      <c r="X12" s="34" t="s">
        <v>62</v>
      </c>
      <c r="Y12" s="33" t="s">
        <v>63</v>
      </c>
      <c r="Z12" s="8" t="s">
        <v>64</v>
      </c>
      <c r="AA12" s="34">
        <v>4.2999999999999999E-4</v>
      </c>
      <c r="AB12" s="9" t="s">
        <v>58</v>
      </c>
      <c r="AC12" s="2"/>
      <c r="AD12" s="3" t="str">
        <f t="shared" si="0"/>
        <v>SatTemp(8)=−72</v>
      </c>
      <c r="AE12" s="3" t="str">
        <f t="shared" si="1"/>
        <v>SatPres(8)=.000211</v>
      </c>
      <c r="AF12" s="3" t="str">
        <f t="shared" si="2"/>
        <v>Wtemp(8)=−72</v>
      </c>
      <c r="AG12" s="3" t="str">
        <f t="shared" si="3"/>
        <v>W(8)=0.0000090</v>
      </c>
      <c r="AH12" s="3" t="str">
        <f t="shared" si="4"/>
        <v>Hfg(8)=1219.55</v>
      </c>
    </row>
    <row r="13" spans="1:34" x14ac:dyDescent="0.25">
      <c r="A13" s="10" t="s">
        <v>65</v>
      </c>
      <c r="B13" s="11">
        <v>2.2699999999999999E-4</v>
      </c>
      <c r="C13" s="11">
        <v>4.6299999999999998E-4</v>
      </c>
      <c r="D13" s="37">
        <v>1.7330000000000002E-2</v>
      </c>
      <c r="E13" s="13">
        <v>1018381</v>
      </c>
      <c r="F13" s="38">
        <v>1018381</v>
      </c>
      <c r="G13" s="41" t="s">
        <v>699</v>
      </c>
      <c r="H13" s="14">
        <v>1219.5899999999999</v>
      </c>
      <c r="I13" s="39">
        <v>1029.67</v>
      </c>
      <c r="J13" s="42" t="s">
        <v>71</v>
      </c>
      <c r="K13" s="15">
        <v>3.1379000000000001</v>
      </c>
      <c r="L13" s="43">
        <v>2.7404999999999999</v>
      </c>
      <c r="M13" s="16">
        <f t="shared" si="5"/>
        <v>9</v>
      </c>
      <c r="N13" s="24" t="s">
        <v>65</v>
      </c>
      <c r="O13" s="25">
        <v>9.7000000000000003E-6</v>
      </c>
      <c r="P13" s="33">
        <v>9.7810000000000006</v>
      </c>
      <c r="Q13" s="8">
        <v>0</v>
      </c>
      <c r="R13" s="34">
        <v>9.782</v>
      </c>
      <c r="S13" s="33" t="s">
        <v>66</v>
      </c>
      <c r="T13" s="8">
        <v>0.01</v>
      </c>
      <c r="U13" s="34" t="s">
        <v>67</v>
      </c>
      <c r="V13" s="33" t="s">
        <v>68</v>
      </c>
      <c r="W13" s="8">
        <v>3.0000000000000001E-5</v>
      </c>
      <c r="X13" s="34" t="s">
        <v>69</v>
      </c>
      <c r="Y13" s="33" t="s">
        <v>70</v>
      </c>
      <c r="Z13" s="8" t="s">
        <v>71</v>
      </c>
      <c r="AA13" s="34">
        <v>4.6299999999999998E-4</v>
      </c>
      <c r="AB13" s="9" t="s">
        <v>65</v>
      </c>
      <c r="AC13" s="2"/>
      <c r="AD13" s="3" t="str">
        <f t="shared" si="0"/>
        <v>SatTemp(9)=−71</v>
      </c>
      <c r="AE13" s="3" t="str">
        <f t="shared" si="1"/>
        <v>SatPres(9)=.000227</v>
      </c>
      <c r="AF13" s="3" t="str">
        <f t="shared" si="2"/>
        <v>Wtemp(9)=−71</v>
      </c>
      <c r="AG13" s="3" t="str">
        <f t="shared" si="3"/>
        <v>W(9)=0.0000097</v>
      </c>
      <c r="AH13" s="3" t="str">
        <f t="shared" si="4"/>
        <v>Hfg(9)=1219.59</v>
      </c>
    </row>
    <row r="14" spans="1:34" x14ac:dyDescent="0.25">
      <c r="A14" s="10" t="s">
        <v>72</v>
      </c>
      <c r="B14" s="11">
        <v>2.4499999999999999E-4</v>
      </c>
      <c r="C14" s="11">
        <v>4.9799999999999996E-4</v>
      </c>
      <c r="D14" s="37">
        <v>1.7330000000000002E-2</v>
      </c>
      <c r="E14" s="13">
        <v>949067</v>
      </c>
      <c r="F14" s="38">
        <v>949067</v>
      </c>
      <c r="G14" s="41" t="s">
        <v>700</v>
      </c>
      <c r="H14" s="14">
        <v>1219.6300000000001</v>
      </c>
      <c r="I14" s="39">
        <v>1030.1099999999999</v>
      </c>
      <c r="J14" s="42" t="s">
        <v>78</v>
      </c>
      <c r="K14" s="15">
        <v>3.1299000000000001</v>
      </c>
      <c r="L14" s="43">
        <v>2.7336</v>
      </c>
      <c r="M14" s="16">
        <f t="shared" si="5"/>
        <v>10</v>
      </c>
      <c r="N14" s="24" t="s">
        <v>72</v>
      </c>
      <c r="O14" s="25">
        <v>1.04E-5</v>
      </c>
      <c r="P14" s="33">
        <v>9.8070000000000004</v>
      </c>
      <c r="Q14" s="8">
        <v>0</v>
      </c>
      <c r="R14" s="34">
        <v>9.8070000000000004</v>
      </c>
      <c r="S14" s="33" t="s">
        <v>73</v>
      </c>
      <c r="T14" s="8">
        <v>1.0999999999999999E-2</v>
      </c>
      <c r="U14" s="34" t="s">
        <v>74</v>
      </c>
      <c r="V14" s="33" t="s">
        <v>75</v>
      </c>
      <c r="W14" s="8">
        <v>3.0000000000000001E-5</v>
      </c>
      <c r="X14" s="34" t="s">
        <v>76</v>
      </c>
      <c r="Y14" s="33" t="s">
        <v>77</v>
      </c>
      <c r="Z14" s="8" t="s">
        <v>78</v>
      </c>
      <c r="AA14" s="34">
        <v>4.9799999999999996E-4</v>
      </c>
      <c r="AB14" s="9" t="s">
        <v>72</v>
      </c>
      <c r="AC14" s="2"/>
      <c r="AD14" s="3" t="str">
        <f t="shared" si="0"/>
        <v>SatTemp(10)=−70</v>
      </c>
      <c r="AE14" s="3" t="str">
        <f t="shared" si="1"/>
        <v>SatPres(10)=.000245</v>
      </c>
      <c r="AF14" s="3" t="str">
        <f t="shared" si="2"/>
        <v>Wtemp(10)=−70</v>
      </c>
      <c r="AG14" s="3" t="str">
        <f t="shared" si="3"/>
        <v>W(10)=0.0000104</v>
      </c>
      <c r="AH14" s="3" t="str">
        <f t="shared" si="4"/>
        <v>Hfg(10)=1219.63</v>
      </c>
    </row>
    <row r="15" spans="1:34" x14ac:dyDescent="0.25">
      <c r="A15" s="10" t="s">
        <v>79</v>
      </c>
      <c r="B15" s="11">
        <v>2.63E-4</v>
      </c>
      <c r="C15" s="11">
        <v>5.3600000000000002E-4</v>
      </c>
      <c r="D15" s="37">
        <v>1.7330000000000002E-2</v>
      </c>
      <c r="E15" s="13">
        <v>884803</v>
      </c>
      <c r="F15" s="38">
        <v>884803</v>
      </c>
      <c r="G15" s="41" t="s">
        <v>701</v>
      </c>
      <c r="H15" s="14">
        <v>1219.67</v>
      </c>
      <c r="I15" s="39">
        <v>1030.55</v>
      </c>
      <c r="J15" s="42" t="s">
        <v>85</v>
      </c>
      <c r="K15" s="15">
        <v>3.1219999999999999</v>
      </c>
      <c r="L15" s="43">
        <v>2.7267000000000001</v>
      </c>
      <c r="M15" s="16">
        <f t="shared" si="5"/>
        <v>11</v>
      </c>
      <c r="N15" s="24" t="s">
        <v>79</v>
      </c>
      <c r="O15" s="25">
        <v>1.1199999999999999E-5</v>
      </c>
      <c r="P15" s="33">
        <v>9.8320000000000007</v>
      </c>
      <c r="Q15" s="8">
        <v>0</v>
      </c>
      <c r="R15" s="34">
        <v>9.8320000000000007</v>
      </c>
      <c r="S15" s="33" t="s">
        <v>80</v>
      </c>
      <c r="T15" s="8">
        <v>1.2E-2</v>
      </c>
      <c r="U15" s="34" t="s">
        <v>81</v>
      </c>
      <c r="V15" s="33" t="s">
        <v>82</v>
      </c>
      <c r="W15" s="8">
        <v>3.0000000000000001E-5</v>
      </c>
      <c r="X15" s="34" t="s">
        <v>83</v>
      </c>
      <c r="Y15" s="33" t="s">
        <v>84</v>
      </c>
      <c r="Z15" s="8" t="s">
        <v>85</v>
      </c>
      <c r="AA15" s="34">
        <v>5.3600000000000002E-4</v>
      </c>
      <c r="AB15" s="9" t="s">
        <v>79</v>
      </c>
      <c r="AC15" s="2"/>
      <c r="AD15" s="3" t="str">
        <f t="shared" si="0"/>
        <v>SatTemp(11)=−69</v>
      </c>
      <c r="AE15" s="3" t="str">
        <f t="shared" si="1"/>
        <v>SatPres(11)=.000263</v>
      </c>
      <c r="AF15" s="3" t="str">
        <f t="shared" si="2"/>
        <v>Wtemp(11)=−69</v>
      </c>
      <c r="AG15" s="3" t="str">
        <f t="shared" si="3"/>
        <v>W(11)=0.0000112</v>
      </c>
      <c r="AH15" s="3" t="str">
        <f t="shared" si="4"/>
        <v>Hfg(11)=1219.67</v>
      </c>
    </row>
    <row r="16" spans="1:34" x14ac:dyDescent="0.25">
      <c r="A16" s="10" t="s">
        <v>86</v>
      </c>
      <c r="B16" s="11">
        <v>2.8299999999999999E-4</v>
      </c>
      <c r="C16" s="11">
        <v>5.7600000000000001E-4</v>
      </c>
      <c r="D16" s="37">
        <v>1.7330000000000002E-2</v>
      </c>
      <c r="E16" s="13">
        <v>825187</v>
      </c>
      <c r="F16" s="38">
        <v>825187</v>
      </c>
      <c r="G16" s="41" t="s">
        <v>702</v>
      </c>
      <c r="H16" s="14">
        <v>1219.71</v>
      </c>
      <c r="I16" s="39">
        <v>1031</v>
      </c>
      <c r="J16" s="42" t="s">
        <v>92</v>
      </c>
      <c r="K16" s="15">
        <v>3.1141000000000001</v>
      </c>
      <c r="L16" s="43">
        <v>2.7199</v>
      </c>
      <c r="M16" s="16">
        <f t="shared" si="5"/>
        <v>12</v>
      </c>
      <c r="N16" s="24" t="s">
        <v>86</v>
      </c>
      <c r="O16" s="25">
        <v>1.2E-5</v>
      </c>
      <c r="P16" s="33">
        <v>9.8569999999999993</v>
      </c>
      <c r="Q16" s="8">
        <v>0</v>
      </c>
      <c r="R16" s="34">
        <v>9.8580000000000005</v>
      </c>
      <c r="S16" s="33" t="s">
        <v>87</v>
      </c>
      <c r="T16" s="8">
        <v>1.2999999999999999E-2</v>
      </c>
      <c r="U16" s="34" t="s">
        <v>88</v>
      </c>
      <c r="V16" s="33" t="s">
        <v>89</v>
      </c>
      <c r="W16" s="8">
        <v>3.0000000000000001E-5</v>
      </c>
      <c r="X16" s="34" t="s">
        <v>90</v>
      </c>
      <c r="Y16" s="33" t="s">
        <v>91</v>
      </c>
      <c r="Z16" s="8" t="s">
        <v>92</v>
      </c>
      <c r="AA16" s="34">
        <v>5.7600000000000001E-4</v>
      </c>
      <c r="AB16" s="9" t="s">
        <v>86</v>
      </c>
      <c r="AC16" s="2"/>
      <c r="AD16" s="3" t="str">
        <f t="shared" si="0"/>
        <v>SatTemp(12)=−68</v>
      </c>
      <c r="AE16" s="3" t="str">
        <f t="shared" si="1"/>
        <v>SatPres(12)=.000283</v>
      </c>
      <c r="AF16" s="3" t="str">
        <f t="shared" si="2"/>
        <v>Wtemp(12)=−68</v>
      </c>
      <c r="AG16" s="3" t="str">
        <f t="shared" si="3"/>
        <v>W(12)=0.0000120</v>
      </c>
      <c r="AH16" s="3" t="str">
        <f t="shared" si="4"/>
        <v>Hfg(12)=1219.71</v>
      </c>
    </row>
    <row r="17" spans="1:34" x14ac:dyDescent="0.25">
      <c r="A17" s="10" t="s">
        <v>93</v>
      </c>
      <c r="B17" s="11">
        <v>3.0400000000000002E-4</v>
      </c>
      <c r="C17" s="11">
        <v>6.1899999999999998E-4</v>
      </c>
      <c r="D17" s="37">
        <v>1.7340000000000001E-2</v>
      </c>
      <c r="E17" s="13">
        <v>769864</v>
      </c>
      <c r="F17" s="38">
        <v>769864</v>
      </c>
      <c r="G17" s="41" t="s">
        <v>703</v>
      </c>
      <c r="H17" s="14">
        <v>1219.74</v>
      </c>
      <c r="I17" s="39">
        <v>1031.44</v>
      </c>
      <c r="J17" s="42" t="s">
        <v>99</v>
      </c>
      <c r="K17" s="15">
        <v>3.1063000000000001</v>
      </c>
      <c r="L17" s="43">
        <v>2.7130999999999998</v>
      </c>
      <c r="M17" s="16">
        <f t="shared" si="5"/>
        <v>13</v>
      </c>
      <c r="N17" s="24" t="s">
        <v>93</v>
      </c>
      <c r="O17" s="25">
        <v>1.29E-5</v>
      </c>
      <c r="P17" s="33">
        <v>9.8829999999999991</v>
      </c>
      <c r="Q17" s="8">
        <v>0</v>
      </c>
      <c r="R17" s="34">
        <v>9.8829999999999991</v>
      </c>
      <c r="S17" s="33" t="s">
        <v>94</v>
      </c>
      <c r="T17" s="8">
        <v>1.2999999999999999E-2</v>
      </c>
      <c r="U17" s="34" t="s">
        <v>95</v>
      </c>
      <c r="V17" s="33" t="s">
        <v>96</v>
      </c>
      <c r="W17" s="8">
        <v>4.0000000000000003E-5</v>
      </c>
      <c r="X17" s="34" t="s">
        <v>97</v>
      </c>
      <c r="Y17" s="33" t="s">
        <v>98</v>
      </c>
      <c r="Z17" s="8" t="s">
        <v>99</v>
      </c>
      <c r="AA17" s="34">
        <v>6.1899999999999998E-4</v>
      </c>
      <c r="AB17" s="9" t="s">
        <v>93</v>
      </c>
      <c r="AC17" s="2"/>
      <c r="AD17" s="3" t="str">
        <f t="shared" si="0"/>
        <v>SatTemp(13)=−67</v>
      </c>
      <c r="AE17" s="3" t="str">
        <f t="shared" si="1"/>
        <v>SatPres(13)=.000304</v>
      </c>
      <c r="AF17" s="3" t="str">
        <f t="shared" si="2"/>
        <v>Wtemp(13)=−67</v>
      </c>
      <c r="AG17" s="3" t="str">
        <f t="shared" si="3"/>
        <v>W(13)=0.0000129</v>
      </c>
      <c r="AH17" s="3" t="str">
        <f t="shared" si="4"/>
        <v>Hfg(13)=1219.74</v>
      </c>
    </row>
    <row r="18" spans="1:34" x14ac:dyDescent="0.25">
      <c r="A18" s="10" t="s">
        <v>100</v>
      </c>
      <c r="B18" s="11">
        <v>3.2600000000000001E-4</v>
      </c>
      <c r="C18" s="11">
        <v>6.6399999999999999E-4</v>
      </c>
      <c r="D18" s="37">
        <v>1.7340000000000001E-2</v>
      </c>
      <c r="E18" s="13">
        <v>718508</v>
      </c>
      <c r="F18" s="38">
        <v>718508</v>
      </c>
      <c r="G18" s="41" t="s">
        <v>704</v>
      </c>
      <c r="H18" s="14">
        <v>1219.78</v>
      </c>
      <c r="I18" s="39">
        <v>1031.8800000000001</v>
      </c>
      <c r="J18" s="42" t="s">
        <v>106</v>
      </c>
      <c r="K18" s="15">
        <v>3.0985</v>
      </c>
      <c r="L18" s="43">
        <v>2.7063000000000001</v>
      </c>
      <c r="M18" s="16">
        <f t="shared" si="5"/>
        <v>14</v>
      </c>
      <c r="N18" s="24" t="s">
        <v>100</v>
      </c>
      <c r="O18" s="25">
        <v>1.3900000000000001E-5</v>
      </c>
      <c r="P18" s="33">
        <v>9.9079999999999995</v>
      </c>
      <c r="Q18" s="8">
        <v>0</v>
      </c>
      <c r="R18" s="34">
        <v>9.9079999999999995</v>
      </c>
      <c r="S18" s="33" t="s">
        <v>101</v>
      </c>
      <c r="T18" s="8">
        <v>1.4999999999999999E-2</v>
      </c>
      <c r="U18" s="34" t="s">
        <v>102</v>
      </c>
      <c r="V18" s="33" t="s">
        <v>103</v>
      </c>
      <c r="W18" s="8">
        <v>4.0000000000000003E-5</v>
      </c>
      <c r="X18" s="34" t="s">
        <v>104</v>
      </c>
      <c r="Y18" s="33" t="s">
        <v>105</v>
      </c>
      <c r="Z18" s="8" t="s">
        <v>106</v>
      </c>
      <c r="AA18" s="34">
        <v>6.6500000000000001E-4</v>
      </c>
      <c r="AB18" s="9" t="s">
        <v>100</v>
      </c>
      <c r="AC18" s="2"/>
      <c r="AD18" s="3" t="str">
        <f t="shared" si="0"/>
        <v>SatTemp(14)=−66</v>
      </c>
      <c r="AE18" s="3" t="str">
        <f t="shared" si="1"/>
        <v>SatPres(14)=.000326</v>
      </c>
      <c r="AF18" s="3" t="str">
        <f t="shared" si="2"/>
        <v>Wtemp(14)=−66</v>
      </c>
      <c r="AG18" s="3" t="str">
        <f t="shared" si="3"/>
        <v>W(14)=0.0000139</v>
      </c>
      <c r="AH18" s="3" t="str">
        <f t="shared" si="4"/>
        <v>Hfg(14)=1219.78</v>
      </c>
    </row>
    <row r="19" spans="1:34" x14ac:dyDescent="0.25">
      <c r="A19" s="10" t="s">
        <v>107</v>
      </c>
      <c r="B19" s="11">
        <v>3.5E-4</v>
      </c>
      <c r="C19" s="11">
        <v>7.1400000000000001E-4</v>
      </c>
      <c r="D19" s="37">
        <v>1.7340000000000001E-2</v>
      </c>
      <c r="E19" s="13">
        <v>670800</v>
      </c>
      <c r="F19" s="38">
        <v>670800</v>
      </c>
      <c r="G19" s="41" t="s">
        <v>705</v>
      </c>
      <c r="H19" s="14">
        <v>1219.82</v>
      </c>
      <c r="I19" s="39">
        <v>1032.32</v>
      </c>
      <c r="J19" s="42" t="s">
        <v>113</v>
      </c>
      <c r="K19" s="15">
        <v>3.0907</v>
      </c>
      <c r="L19" s="43">
        <v>2.6996000000000002</v>
      </c>
      <c r="M19" s="16">
        <f t="shared" si="5"/>
        <v>15</v>
      </c>
      <c r="N19" s="24" t="s">
        <v>107</v>
      </c>
      <c r="O19" s="25">
        <v>1.49E-5</v>
      </c>
      <c r="P19" s="33">
        <v>9.9329999999999998</v>
      </c>
      <c r="Q19" s="8">
        <v>0</v>
      </c>
      <c r="R19" s="34">
        <v>9.9339999999999993</v>
      </c>
      <c r="S19" s="33" t="s">
        <v>108</v>
      </c>
      <c r="T19" s="8">
        <v>1.4999999999999999E-2</v>
      </c>
      <c r="U19" s="34" t="s">
        <v>109</v>
      </c>
      <c r="V19" s="33" t="s">
        <v>110</v>
      </c>
      <c r="W19" s="8">
        <v>4.0000000000000003E-5</v>
      </c>
      <c r="X19" s="34" t="s">
        <v>111</v>
      </c>
      <c r="Y19" s="33" t="s">
        <v>112</v>
      </c>
      <c r="Z19" s="8" t="s">
        <v>113</v>
      </c>
      <c r="AA19" s="34">
        <v>7.1400000000000001E-4</v>
      </c>
      <c r="AB19" s="9" t="s">
        <v>107</v>
      </c>
      <c r="AC19" s="2"/>
      <c r="AD19" s="3" t="str">
        <f t="shared" si="0"/>
        <v>SatTemp(15)=−65</v>
      </c>
      <c r="AE19" s="3" t="str">
        <f t="shared" si="1"/>
        <v>SatPres(15)=.000350</v>
      </c>
      <c r="AF19" s="3" t="str">
        <f t="shared" si="2"/>
        <v>Wtemp(15)=−65</v>
      </c>
      <c r="AG19" s="3" t="str">
        <f t="shared" si="3"/>
        <v>W(15)=0.0000149</v>
      </c>
      <c r="AH19" s="3" t="str">
        <f t="shared" si="4"/>
        <v>Hfg(15)=1219.82</v>
      </c>
    </row>
    <row r="20" spans="1:34" x14ac:dyDescent="0.25">
      <c r="A20" s="10" t="s">
        <v>114</v>
      </c>
      <c r="B20" s="11">
        <v>3.7599999999999998E-4</v>
      </c>
      <c r="C20" s="11">
        <v>7.6599999999999997E-4</v>
      </c>
      <c r="D20" s="37">
        <v>1.7340000000000001E-2</v>
      </c>
      <c r="E20" s="13">
        <v>626503</v>
      </c>
      <c r="F20" s="38">
        <v>626503</v>
      </c>
      <c r="G20" s="41" t="s">
        <v>706</v>
      </c>
      <c r="H20" s="14">
        <v>1219.8499999999999</v>
      </c>
      <c r="I20" s="39">
        <v>1032.77</v>
      </c>
      <c r="J20" s="42" t="s">
        <v>120</v>
      </c>
      <c r="K20" s="15">
        <v>3.0830000000000002</v>
      </c>
      <c r="L20" s="43">
        <v>2.6928999999999998</v>
      </c>
      <c r="M20" s="16">
        <f t="shared" si="5"/>
        <v>16</v>
      </c>
      <c r="N20" s="24" t="s">
        <v>114</v>
      </c>
      <c r="O20" s="25">
        <v>1.5999999999999999E-5</v>
      </c>
      <c r="P20" s="33">
        <v>9.9589999999999996</v>
      </c>
      <c r="Q20" s="8">
        <v>0</v>
      </c>
      <c r="R20" s="34">
        <v>9.9589999999999996</v>
      </c>
      <c r="S20" s="33" t="s">
        <v>115</v>
      </c>
      <c r="T20" s="8">
        <v>1.7000000000000001E-2</v>
      </c>
      <c r="U20" s="34" t="s">
        <v>116</v>
      </c>
      <c r="V20" s="33" t="s">
        <v>117</v>
      </c>
      <c r="W20" s="8">
        <v>5.0000000000000002E-5</v>
      </c>
      <c r="X20" s="34" t="s">
        <v>118</v>
      </c>
      <c r="Y20" s="33" t="s">
        <v>119</v>
      </c>
      <c r="Z20" s="8" t="s">
        <v>120</v>
      </c>
      <c r="AA20" s="34">
        <v>7.6599999999999997E-4</v>
      </c>
      <c r="AB20" s="9" t="s">
        <v>114</v>
      </c>
      <c r="AC20" s="2"/>
      <c r="AD20" s="3" t="str">
        <f t="shared" si="0"/>
        <v>SatTemp(16)=−64</v>
      </c>
      <c r="AE20" s="3" t="str">
        <f t="shared" si="1"/>
        <v>SatPres(16)=.000376</v>
      </c>
      <c r="AF20" s="3" t="str">
        <f t="shared" si="2"/>
        <v>Wtemp(16)=−64</v>
      </c>
      <c r="AG20" s="3" t="str">
        <f t="shared" si="3"/>
        <v>W(16)=0.0000160</v>
      </c>
      <c r="AH20" s="3" t="str">
        <f t="shared" si="4"/>
        <v>Hfg(16)=1219.85</v>
      </c>
    </row>
    <row r="21" spans="1:34" x14ac:dyDescent="0.25">
      <c r="A21" s="10" t="s">
        <v>121</v>
      </c>
      <c r="B21" s="11">
        <v>4.0400000000000001E-4</v>
      </c>
      <c r="C21" s="11">
        <v>8.2200000000000003E-4</v>
      </c>
      <c r="D21" s="37">
        <v>1.7340000000000001E-2</v>
      </c>
      <c r="E21" s="13">
        <v>585316</v>
      </c>
      <c r="F21" s="38">
        <v>585316</v>
      </c>
      <c r="G21" s="41" t="s">
        <v>707</v>
      </c>
      <c r="H21" s="14">
        <v>1219.8800000000001</v>
      </c>
      <c r="I21" s="39">
        <v>1033.21</v>
      </c>
      <c r="J21" s="42" t="s">
        <v>127</v>
      </c>
      <c r="K21" s="15">
        <v>3.0752999999999999</v>
      </c>
      <c r="L21" s="43">
        <v>2.6861999999999999</v>
      </c>
      <c r="M21" s="16">
        <f t="shared" si="5"/>
        <v>17</v>
      </c>
      <c r="N21" s="24" t="s">
        <v>121</v>
      </c>
      <c r="O21" s="25">
        <v>1.7200000000000001E-5</v>
      </c>
      <c r="P21" s="33">
        <v>9.984</v>
      </c>
      <c r="Q21" s="8">
        <v>0</v>
      </c>
      <c r="R21" s="34">
        <v>9.984</v>
      </c>
      <c r="S21" s="33" t="s">
        <v>122</v>
      </c>
      <c r="T21" s="8">
        <v>1.7999999999999999E-2</v>
      </c>
      <c r="U21" s="34" t="s">
        <v>123</v>
      </c>
      <c r="V21" s="33" t="s">
        <v>124</v>
      </c>
      <c r="W21" s="8">
        <v>5.0000000000000002E-5</v>
      </c>
      <c r="X21" s="34" t="s">
        <v>125</v>
      </c>
      <c r="Y21" s="33" t="s">
        <v>126</v>
      </c>
      <c r="Z21" s="8" t="s">
        <v>127</v>
      </c>
      <c r="AA21" s="34">
        <v>8.2200000000000003E-4</v>
      </c>
      <c r="AB21" s="9" t="s">
        <v>121</v>
      </c>
      <c r="AC21" s="2"/>
      <c r="AD21" s="3" t="str">
        <f t="shared" si="0"/>
        <v>SatTemp(17)=−63</v>
      </c>
      <c r="AE21" s="3" t="str">
        <f t="shared" si="1"/>
        <v>SatPres(17)=.000404</v>
      </c>
      <c r="AF21" s="3" t="str">
        <f t="shared" si="2"/>
        <v>Wtemp(17)=−63</v>
      </c>
      <c r="AG21" s="3" t="str">
        <f t="shared" si="3"/>
        <v>W(17)=0.0000172</v>
      </c>
      <c r="AH21" s="3" t="str">
        <f t="shared" si="4"/>
        <v>Hfg(17)=1219.88</v>
      </c>
    </row>
    <row r="22" spans="1:34" x14ac:dyDescent="0.25">
      <c r="A22" s="10" t="s">
        <v>128</v>
      </c>
      <c r="B22" s="11">
        <v>4.3300000000000001E-4</v>
      </c>
      <c r="C22" s="11">
        <v>8.8199999999999997E-4</v>
      </c>
      <c r="D22" s="37">
        <v>1.7340000000000001E-2</v>
      </c>
      <c r="E22" s="13">
        <v>548041</v>
      </c>
      <c r="F22" s="38">
        <v>547041</v>
      </c>
      <c r="G22" s="41" t="s">
        <v>708</v>
      </c>
      <c r="H22" s="14">
        <v>1219.9100000000001</v>
      </c>
      <c r="I22" s="39">
        <v>1033.6500000000001</v>
      </c>
      <c r="J22" s="42" t="s">
        <v>134</v>
      </c>
      <c r="K22" s="15">
        <v>3.0676999999999999</v>
      </c>
      <c r="L22" s="43">
        <v>2.673</v>
      </c>
      <c r="M22" s="16">
        <f t="shared" si="5"/>
        <v>18</v>
      </c>
      <c r="N22" s="24" t="s">
        <v>128</v>
      </c>
      <c r="O22" s="25">
        <v>1.84E-5</v>
      </c>
      <c r="P22" s="33">
        <v>10.009</v>
      </c>
      <c r="Q22" s="8">
        <v>0</v>
      </c>
      <c r="R22" s="34">
        <v>10.01</v>
      </c>
      <c r="S22" s="33" t="s">
        <v>129</v>
      </c>
      <c r="T22" s="8">
        <v>1.9E-2</v>
      </c>
      <c r="U22" s="34" t="s">
        <v>130</v>
      </c>
      <c r="V22" s="33" t="s">
        <v>131</v>
      </c>
      <c r="W22" s="8">
        <v>5.0000000000000002E-5</v>
      </c>
      <c r="X22" s="34" t="s">
        <v>132</v>
      </c>
      <c r="Y22" s="33" t="s">
        <v>133</v>
      </c>
      <c r="Z22" s="8" t="s">
        <v>134</v>
      </c>
      <c r="AA22" s="34">
        <v>8.8199999999999997E-4</v>
      </c>
      <c r="AB22" s="9" t="s">
        <v>128</v>
      </c>
      <c r="AC22" s="2"/>
      <c r="AD22" s="3" t="str">
        <f t="shared" si="0"/>
        <v>SatTemp(18)=−62</v>
      </c>
      <c r="AE22" s="3" t="str">
        <f t="shared" si="1"/>
        <v>SatPres(18)=.000433</v>
      </c>
      <c r="AF22" s="3" t="str">
        <f t="shared" si="2"/>
        <v>Wtemp(18)=−62</v>
      </c>
      <c r="AG22" s="3" t="str">
        <f t="shared" si="3"/>
        <v>W(18)=0.0000184</v>
      </c>
      <c r="AH22" s="3" t="str">
        <f t="shared" si="4"/>
        <v>Hfg(18)=1219.91</v>
      </c>
    </row>
    <row r="23" spans="1:34" x14ac:dyDescent="0.25">
      <c r="A23" s="10" t="s">
        <v>135</v>
      </c>
      <c r="B23" s="11">
        <v>4.64E-4</v>
      </c>
      <c r="C23" s="11">
        <v>9.4499999999999998E-4</v>
      </c>
      <c r="D23" s="37">
        <v>1.7340000000000001E-2</v>
      </c>
      <c r="E23" s="13">
        <v>511446</v>
      </c>
      <c r="F23" s="38">
        <v>511446</v>
      </c>
      <c r="G23" s="41" t="s">
        <v>709</v>
      </c>
      <c r="H23" s="14">
        <v>1219.95</v>
      </c>
      <c r="I23" s="39">
        <v>1034.0899999999999</v>
      </c>
      <c r="J23" s="42" t="s">
        <v>141</v>
      </c>
      <c r="K23" s="15">
        <v>3.0600999999999998</v>
      </c>
      <c r="L23" s="43">
        <v>2.673</v>
      </c>
      <c r="M23" s="16">
        <f t="shared" si="5"/>
        <v>19</v>
      </c>
      <c r="N23" s="24" t="s">
        <v>135</v>
      </c>
      <c r="O23" s="25">
        <v>1.98E-5</v>
      </c>
      <c r="P23" s="33">
        <v>10.035</v>
      </c>
      <c r="Q23" s="8">
        <v>0</v>
      </c>
      <c r="R23" s="34">
        <v>10.035</v>
      </c>
      <c r="S23" s="33" t="s">
        <v>136</v>
      </c>
      <c r="T23" s="8">
        <v>2.1000000000000001E-2</v>
      </c>
      <c r="U23" s="34" t="s">
        <v>137</v>
      </c>
      <c r="V23" s="33" t="s">
        <v>138</v>
      </c>
      <c r="W23" s="8">
        <v>6.0000000000000002E-5</v>
      </c>
      <c r="X23" s="34" t="s">
        <v>139</v>
      </c>
      <c r="Y23" s="33" t="s">
        <v>140</v>
      </c>
      <c r="Z23" s="8" t="s">
        <v>141</v>
      </c>
      <c r="AA23" s="34">
        <v>9.4499999999999998E-4</v>
      </c>
      <c r="AB23" s="9" t="s">
        <v>135</v>
      </c>
      <c r="AC23" s="2"/>
      <c r="AD23" s="3" t="str">
        <f t="shared" si="0"/>
        <v>SatTemp(19)=−61</v>
      </c>
      <c r="AE23" s="3" t="str">
        <f t="shared" si="1"/>
        <v>SatPres(19)=.000464</v>
      </c>
      <c r="AF23" s="3" t="str">
        <f t="shared" si="2"/>
        <v>Wtemp(19)=−61</v>
      </c>
      <c r="AG23" s="3" t="str">
        <f t="shared" si="3"/>
        <v>W(19)=0.0000198</v>
      </c>
      <c r="AH23" s="3" t="str">
        <f t="shared" si="4"/>
        <v>Hfg(19)=1219.95</v>
      </c>
    </row>
    <row r="24" spans="1:34" x14ac:dyDescent="0.25">
      <c r="A24" s="10" t="s">
        <v>142</v>
      </c>
      <c r="B24" s="11">
        <v>4.9799999999999996E-4</v>
      </c>
      <c r="C24" s="11">
        <v>1.013E-3</v>
      </c>
      <c r="D24" s="37">
        <v>1.7340000000000001E-2</v>
      </c>
      <c r="E24" s="13">
        <v>478317</v>
      </c>
      <c r="F24" s="38">
        <v>478317</v>
      </c>
      <c r="G24" s="41" t="s">
        <v>710</v>
      </c>
      <c r="H24" s="14">
        <v>1219.98</v>
      </c>
      <c r="I24" s="39">
        <v>1034.54</v>
      </c>
      <c r="J24" s="42" t="s">
        <v>148</v>
      </c>
      <c r="K24" s="15">
        <v>3.0525000000000002</v>
      </c>
      <c r="L24" s="43">
        <v>2.6665000000000001</v>
      </c>
      <c r="M24" s="16">
        <f t="shared" si="5"/>
        <v>20</v>
      </c>
      <c r="N24" s="24" t="s">
        <v>142</v>
      </c>
      <c r="O24" s="25">
        <v>2.12E-5</v>
      </c>
      <c r="P24" s="33">
        <v>10.06</v>
      </c>
      <c r="Q24" s="8">
        <v>0</v>
      </c>
      <c r="R24" s="34">
        <v>10.06</v>
      </c>
      <c r="S24" s="33" t="s">
        <v>143</v>
      </c>
      <c r="T24" s="8">
        <v>2.1999999999999999E-2</v>
      </c>
      <c r="U24" s="34" t="s">
        <v>144</v>
      </c>
      <c r="V24" s="33" t="s">
        <v>145</v>
      </c>
      <c r="W24" s="8">
        <v>6.0000000000000002E-5</v>
      </c>
      <c r="X24" s="34" t="s">
        <v>146</v>
      </c>
      <c r="Y24" s="33" t="s">
        <v>147</v>
      </c>
      <c r="Z24" s="8" t="s">
        <v>148</v>
      </c>
      <c r="AA24" s="34">
        <v>1.013E-3</v>
      </c>
      <c r="AB24" s="9" t="s">
        <v>142</v>
      </c>
      <c r="AC24" s="2"/>
      <c r="AD24" s="3" t="str">
        <f t="shared" si="0"/>
        <v>SatTemp(20)=−60</v>
      </c>
      <c r="AE24" s="3" t="str">
        <f t="shared" si="1"/>
        <v>SatPres(20)=.000498</v>
      </c>
      <c r="AF24" s="3" t="str">
        <f t="shared" si="2"/>
        <v>Wtemp(20)=−60</v>
      </c>
      <c r="AG24" s="3" t="str">
        <f t="shared" si="3"/>
        <v>W(20)=0.0000212</v>
      </c>
      <c r="AH24" s="3" t="str">
        <f t="shared" si="4"/>
        <v>Hfg(20)=1219.98</v>
      </c>
    </row>
    <row r="25" spans="1:34" x14ac:dyDescent="0.25">
      <c r="A25" s="10" t="s">
        <v>149</v>
      </c>
      <c r="B25" s="11">
        <v>5.3300000000000005E-4</v>
      </c>
      <c r="C25" s="11">
        <v>1.0859999999999999E-3</v>
      </c>
      <c r="D25" s="37">
        <v>1.7350000000000001E-2</v>
      </c>
      <c r="E25" s="13">
        <v>447495</v>
      </c>
      <c r="F25" s="38">
        <v>447495</v>
      </c>
      <c r="G25" s="41" t="s">
        <v>711</v>
      </c>
      <c r="H25" s="14">
        <v>1220.01</v>
      </c>
      <c r="I25" s="39">
        <v>1034.98</v>
      </c>
      <c r="J25" s="42" t="s">
        <v>155</v>
      </c>
      <c r="K25" s="15">
        <v>3.0449000000000002</v>
      </c>
      <c r="L25" s="43">
        <v>2.66</v>
      </c>
      <c r="M25" s="16">
        <f t="shared" si="5"/>
        <v>21</v>
      </c>
      <c r="N25" s="24" t="s">
        <v>149</v>
      </c>
      <c r="O25" s="25">
        <v>2.27E-5</v>
      </c>
      <c r="P25" s="33">
        <v>10.085000000000001</v>
      </c>
      <c r="Q25" s="8">
        <v>0</v>
      </c>
      <c r="R25" s="34">
        <v>10.086</v>
      </c>
      <c r="S25" s="33" t="s">
        <v>150</v>
      </c>
      <c r="T25" s="8">
        <v>2.4E-2</v>
      </c>
      <c r="U25" s="34" t="s">
        <v>151</v>
      </c>
      <c r="V25" s="33" t="s">
        <v>152</v>
      </c>
      <c r="W25" s="8">
        <v>6.0000000000000002E-5</v>
      </c>
      <c r="X25" s="34" t="s">
        <v>153</v>
      </c>
      <c r="Y25" s="33" t="s">
        <v>154</v>
      </c>
      <c r="Z25" s="8" t="s">
        <v>155</v>
      </c>
      <c r="AA25" s="34">
        <v>1.0859999999999999E-3</v>
      </c>
      <c r="AB25" s="9" t="s">
        <v>149</v>
      </c>
      <c r="AC25" s="2"/>
      <c r="AD25" s="3" t="str">
        <f t="shared" si="0"/>
        <v>SatTemp(21)=−59</v>
      </c>
      <c r="AE25" s="3" t="str">
        <f t="shared" si="1"/>
        <v>SatPres(21)=.000533</v>
      </c>
      <c r="AF25" s="3" t="str">
        <f t="shared" si="2"/>
        <v>Wtemp(21)=−59</v>
      </c>
      <c r="AG25" s="3" t="str">
        <f t="shared" si="3"/>
        <v>W(21)=0.0000227</v>
      </c>
      <c r="AH25" s="3" t="str">
        <f t="shared" si="4"/>
        <v>Hfg(21)=1220.01</v>
      </c>
    </row>
    <row r="26" spans="1:34" x14ac:dyDescent="0.25">
      <c r="A26" s="10" t="s">
        <v>156</v>
      </c>
      <c r="B26" s="11">
        <v>5.71E-4</v>
      </c>
      <c r="C26" s="11">
        <v>1.163E-3</v>
      </c>
      <c r="D26" s="37">
        <v>1.7350000000000001E-2</v>
      </c>
      <c r="E26" s="13">
        <v>418803</v>
      </c>
      <c r="F26" s="38">
        <v>418803</v>
      </c>
      <c r="G26" s="41" t="s">
        <v>712</v>
      </c>
      <c r="H26" s="14">
        <v>1220.03</v>
      </c>
      <c r="I26" s="39">
        <v>1035.42</v>
      </c>
      <c r="J26" s="42" t="s">
        <v>162</v>
      </c>
      <c r="K26" s="15">
        <v>3.0373999999999999</v>
      </c>
      <c r="L26" s="43">
        <v>2.6535000000000002</v>
      </c>
      <c r="M26" s="16">
        <f t="shared" si="5"/>
        <v>22</v>
      </c>
      <c r="N26" s="24" t="s">
        <v>156</v>
      </c>
      <c r="O26" s="25">
        <v>2.4300000000000001E-5</v>
      </c>
      <c r="P26" s="33">
        <v>10.111000000000001</v>
      </c>
      <c r="Q26" s="8">
        <v>0</v>
      </c>
      <c r="R26" s="34">
        <v>10.111000000000001</v>
      </c>
      <c r="S26" s="33" t="s">
        <v>157</v>
      </c>
      <c r="T26" s="8">
        <v>2.5000000000000001E-2</v>
      </c>
      <c r="U26" s="34" t="s">
        <v>158</v>
      </c>
      <c r="V26" s="33" t="s">
        <v>159</v>
      </c>
      <c r="W26" s="8">
        <v>6.9999999999999994E-5</v>
      </c>
      <c r="X26" s="34" t="s">
        <v>160</v>
      </c>
      <c r="Y26" s="33" t="s">
        <v>161</v>
      </c>
      <c r="Z26" s="8" t="s">
        <v>162</v>
      </c>
      <c r="AA26" s="34">
        <v>1.163E-3</v>
      </c>
      <c r="AB26" s="9" t="s">
        <v>156</v>
      </c>
      <c r="AC26" s="2"/>
      <c r="AD26" s="3" t="str">
        <f t="shared" si="0"/>
        <v>SatTemp(22)=−58</v>
      </c>
      <c r="AE26" s="3" t="str">
        <f t="shared" si="1"/>
        <v>SatPres(22)=.000571</v>
      </c>
      <c r="AF26" s="3" t="str">
        <f t="shared" si="2"/>
        <v>Wtemp(22)=−58</v>
      </c>
      <c r="AG26" s="3" t="str">
        <f t="shared" si="3"/>
        <v>W(22)=0.0000243</v>
      </c>
      <c r="AH26" s="3" t="str">
        <f t="shared" si="4"/>
        <v>Hfg(22)=1220.03</v>
      </c>
    </row>
    <row r="27" spans="1:34" x14ac:dyDescent="0.25">
      <c r="A27" s="10" t="s">
        <v>163</v>
      </c>
      <c r="B27" s="11">
        <v>6.1200000000000002E-4</v>
      </c>
      <c r="C27" s="11">
        <v>1.2459999999999999E-3</v>
      </c>
      <c r="D27" s="37">
        <v>1.7350000000000001E-2</v>
      </c>
      <c r="E27" s="13">
        <v>392068</v>
      </c>
      <c r="F27" s="38">
        <v>392068</v>
      </c>
      <c r="G27" s="41" t="s">
        <v>713</v>
      </c>
      <c r="H27" s="14">
        <v>1220.06</v>
      </c>
      <c r="I27" s="39">
        <v>1035.8599999999999</v>
      </c>
      <c r="J27" s="42" t="s">
        <v>169</v>
      </c>
      <c r="K27" s="15">
        <v>3.0299</v>
      </c>
      <c r="L27" s="43">
        <v>2.6469999999999998</v>
      </c>
      <c r="M27" s="16">
        <f t="shared" si="5"/>
        <v>23</v>
      </c>
      <c r="N27" s="24" t="s">
        <v>163</v>
      </c>
      <c r="O27" s="25">
        <v>2.5999999999999998E-5</v>
      </c>
      <c r="P27" s="33">
        <v>10.135999999999999</v>
      </c>
      <c r="Q27" s="8">
        <v>0</v>
      </c>
      <c r="R27" s="34">
        <v>10.137</v>
      </c>
      <c r="S27" s="33" t="s">
        <v>164</v>
      </c>
      <c r="T27" s="8">
        <v>2.7E-2</v>
      </c>
      <c r="U27" s="34" t="s">
        <v>165</v>
      </c>
      <c r="V27" s="33" t="s">
        <v>166</v>
      </c>
      <c r="W27" s="8">
        <v>6.9999999999999994E-5</v>
      </c>
      <c r="X27" s="34" t="s">
        <v>167</v>
      </c>
      <c r="Y27" s="33" t="s">
        <v>168</v>
      </c>
      <c r="Z27" s="8" t="s">
        <v>169</v>
      </c>
      <c r="AA27" s="34">
        <v>1.2459999999999999E-3</v>
      </c>
      <c r="AB27" s="9" t="s">
        <v>163</v>
      </c>
      <c r="AC27" s="2"/>
      <c r="AD27" s="3" t="str">
        <f t="shared" si="0"/>
        <v>SatTemp(23)=−57</v>
      </c>
      <c r="AE27" s="3" t="str">
        <f t="shared" si="1"/>
        <v>SatPres(23)=.000612</v>
      </c>
      <c r="AF27" s="3" t="str">
        <f t="shared" si="2"/>
        <v>Wtemp(23)=−57</v>
      </c>
      <c r="AG27" s="3" t="str">
        <f t="shared" si="3"/>
        <v>W(23)=0.0000260</v>
      </c>
      <c r="AH27" s="3" t="str">
        <f t="shared" si="4"/>
        <v>Hfg(23)=1220.06</v>
      </c>
    </row>
    <row r="28" spans="1:34" x14ac:dyDescent="0.25">
      <c r="A28" s="10" t="s">
        <v>170</v>
      </c>
      <c r="B28" s="11">
        <v>6.5499999999999998E-4</v>
      </c>
      <c r="C28" s="11">
        <v>1.333E-3</v>
      </c>
      <c r="D28" s="37">
        <v>1.7350000000000001E-2</v>
      </c>
      <c r="E28" s="13">
        <v>367172</v>
      </c>
      <c r="F28" s="38">
        <v>367172</v>
      </c>
      <c r="G28" s="41" t="s">
        <v>714</v>
      </c>
      <c r="H28" s="14">
        <v>1220.0899999999999</v>
      </c>
      <c r="I28" s="39">
        <v>1036.3</v>
      </c>
      <c r="J28" s="42" t="s">
        <v>176</v>
      </c>
      <c r="K28" s="15">
        <v>3.0225</v>
      </c>
      <c r="L28" s="43">
        <v>2.6406000000000001</v>
      </c>
      <c r="M28" s="16">
        <f t="shared" si="5"/>
        <v>24</v>
      </c>
      <c r="N28" s="24" t="s">
        <v>170</v>
      </c>
      <c r="O28" s="25">
        <v>2.7900000000000001E-5</v>
      </c>
      <c r="P28" s="33">
        <v>10.161</v>
      </c>
      <c r="Q28" s="8">
        <v>0</v>
      </c>
      <c r="R28" s="34">
        <v>10.162000000000001</v>
      </c>
      <c r="S28" s="33" t="s">
        <v>171</v>
      </c>
      <c r="T28" s="8">
        <v>2.9000000000000001E-2</v>
      </c>
      <c r="U28" s="34" t="s">
        <v>172</v>
      </c>
      <c r="V28" s="33" t="s">
        <v>173</v>
      </c>
      <c r="W28" s="8">
        <v>8.0000000000000007E-5</v>
      </c>
      <c r="X28" s="34" t="s">
        <v>174</v>
      </c>
      <c r="Y28" s="33" t="s">
        <v>175</v>
      </c>
      <c r="Z28" s="8" t="s">
        <v>176</v>
      </c>
      <c r="AA28" s="34">
        <v>1.333E-3</v>
      </c>
      <c r="AB28" s="9" t="s">
        <v>170</v>
      </c>
      <c r="AC28" s="2"/>
      <c r="AD28" s="3" t="str">
        <f t="shared" si="0"/>
        <v>SatTemp(24)=−56</v>
      </c>
      <c r="AE28" s="3" t="str">
        <f t="shared" si="1"/>
        <v>SatPres(24)=.000655</v>
      </c>
      <c r="AF28" s="3" t="str">
        <f t="shared" si="2"/>
        <v>Wtemp(24)=−56</v>
      </c>
      <c r="AG28" s="3" t="str">
        <f t="shared" si="3"/>
        <v>W(24)=0.0000279</v>
      </c>
      <c r="AH28" s="3" t="str">
        <f t="shared" si="4"/>
        <v>Hfg(24)=1220.09</v>
      </c>
    </row>
    <row r="29" spans="1:34" x14ac:dyDescent="0.25">
      <c r="A29" s="10" t="s">
        <v>177</v>
      </c>
      <c r="B29" s="11">
        <v>7.0100000000000002E-4</v>
      </c>
      <c r="C29" s="11">
        <v>1.4270000000000001E-3</v>
      </c>
      <c r="D29" s="37">
        <v>1.7350000000000001E-2</v>
      </c>
      <c r="E29" s="13">
        <v>343970</v>
      </c>
      <c r="F29" s="38">
        <v>343970</v>
      </c>
      <c r="G29" s="41" t="s">
        <v>715</v>
      </c>
      <c r="H29" s="14">
        <v>1220.1099999999999</v>
      </c>
      <c r="I29" s="39">
        <v>1036.75</v>
      </c>
      <c r="J29" s="42" t="s">
        <v>183</v>
      </c>
      <c r="K29" s="15">
        <v>3.0150999999999999</v>
      </c>
      <c r="L29" s="43">
        <v>2.6341999999999999</v>
      </c>
      <c r="M29" s="16">
        <f t="shared" si="5"/>
        <v>25</v>
      </c>
      <c r="N29" s="24" t="s">
        <v>177</v>
      </c>
      <c r="O29" s="25">
        <v>2.9799999999999999E-5</v>
      </c>
      <c r="P29" s="33">
        <v>10.186999999999999</v>
      </c>
      <c r="Q29" s="8">
        <v>0</v>
      </c>
      <c r="R29" s="34">
        <v>10.186999999999999</v>
      </c>
      <c r="S29" s="33" t="s">
        <v>178</v>
      </c>
      <c r="T29" s="8">
        <v>3.1E-2</v>
      </c>
      <c r="U29" s="34" t="s">
        <v>179</v>
      </c>
      <c r="V29" s="33" t="s">
        <v>180</v>
      </c>
      <c r="W29" s="8">
        <v>8.0000000000000007E-5</v>
      </c>
      <c r="X29" s="34" t="s">
        <v>181</v>
      </c>
      <c r="Y29" s="33" t="s">
        <v>182</v>
      </c>
      <c r="Z29" s="8" t="s">
        <v>183</v>
      </c>
      <c r="AA29" s="34">
        <v>1.4270000000000001E-3</v>
      </c>
      <c r="AB29" s="9" t="s">
        <v>177</v>
      </c>
      <c r="AC29" s="2"/>
      <c r="AD29" s="3" t="str">
        <f t="shared" si="0"/>
        <v>SatTemp(25)=−55</v>
      </c>
      <c r="AE29" s="3" t="str">
        <f t="shared" si="1"/>
        <v>SatPres(25)=.000701</v>
      </c>
      <c r="AF29" s="3" t="str">
        <f t="shared" si="2"/>
        <v>Wtemp(25)=−55</v>
      </c>
      <c r="AG29" s="3" t="str">
        <f t="shared" si="3"/>
        <v>W(25)=0.0000298</v>
      </c>
      <c r="AH29" s="3" t="str">
        <f t="shared" si="4"/>
        <v>Hfg(25)=1220.11</v>
      </c>
    </row>
    <row r="30" spans="1:34" x14ac:dyDescent="0.25">
      <c r="A30" s="10" t="s">
        <v>184</v>
      </c>
      <c r="B30" s="11">
        <v>7.5000000000000002E-4</v>
      </c>
      <c r="C30" s="11">
        <v>1.526E-3</v>
      </c>
      <c r="D30" s="37">
        <v>1.7350000000000001E-2</v>
      </c>
      <c r="E30" s="13">
        <v>322336</v>
      </c>
      <c r="F30" s="38">
        <v>322336</v>
      </c>
      <c r="G30" s="41" t="s">
        <v>716</v>
      </c>
      <c r="H30" s="14">
        <v>1220.1400000000001</v>
      </c>
      <c r="I30" s="39">
        <v>1037.19</v>
      </c>
      <c r="J30" s="42" t="s">
        <v>190</v>
      </c>
      <c r="K30" s="15">
        <v>3.0076999999999998</v>
      </c>
      <c r="L30" s="43">
        <v>2.6278999999999999</v>
      </c>
      <c r="M30" s="16">
        <f t="shared" si="5"/>
        <v>26</v>
      </c>
      <c r="N30" s="24" t="s">
        <v>184</v>
      </c>
      <c r="O30" s="25">
        <v>3.1900000000000003E-5</v>
      </c>
      <c r="P30" s="33">
        <v>10.212</v>
      </c>
      <c r="Q30" s="8">
        <v>1E-3</v>
      </c>
      <c r="R30" s="34">
        <v>10.212999999999999</v>
      </c>
      <c r="S30" s="33" t="s">
        <v>185</v>
      </c>
      <c r="T30" s="8">
        <v>3.3000000000000002E-2</v>
      </c>
      <c r="U30" s="34" t="s">
        <v>186</v>
      </c>
      <c r="V30" s="33" t="s">
        <v>187</v>
      </c>
      <c r="W30" s="8">
        <v>9.0000000000000006E-5</v>
      </c>
      <c r="X30" s="34" t="s">
        <v>188</v>
      </c>
      <c r="Y30" s="33" t="s">
        <v>189</v>
      </c>
      <c r="Z30" s="8" t="s">
        <v>190</v>
      </c>
      <c r="AA30" s="34">
        <v>1.526E-3</v>
      </c>
      <c r="AB30" s="9" t="s">
        <v>184</v>
      </c>
      <c r="AC30" s="2"/>
      <c r="AD30" s="3" t="str">
        <f t="shared" si="0"/>
        <v>SatTemp(26)=−54</v>
      </c>
      <c r="AE30" s="3" t="str">
        <f t="shared" si="1"/>
        <v>SatPres(26)=.000750</v>
      </c>
      <c r="AF30" s="3" t="str">
        <f t="shared" si="2"/>
        <v>Wtemp(26)=−54</v>
      </c>
      <c r="AG30" s="3" t="str">
        <f t="shared" si="3"/>
        <v>W(26)=0.0000319</v>
      </c>
      <c r="AH30" s="3" t="str">
        <f t="shared" si="4"/>
        <v>Hfg(26)=1220.14</v>
      </c>
    </row>
    <row r="31" spans="1:34" x14ac:dyDescent="0.25">
      <c r="A31" s="10" t="s">
        <v>191</v>
      </c>
      <c r="B31" s="11">
        <v>8.0199999999999998E-4</v>
      </c>
      <c r="C31" s="11">
        <v>1.632E-3</v>
      </c>
      <c r="D31" s="37">
        <v>1.7350000000000001E-2</v>
      </c>
      <c r="E31" s="13">
        <v>302157</v>
      </c>
      <c r="F31" s="38">
        <v>302157</v>
      </c>
      <c r="G31" s="41" t="s">
        <v>717</v>
      </c>
      <c r="H31" s="14">
        <v>1220.1600000000001</v>
      </c>
      <c r="I31" s="39">
        <v>1037.6300000000001</v>
      </c>
      <c r="J31" s="42" t="s">
        <v>197</v>
      </c>
      <c r="K31" s="15">
        <v>3.0004</v>
      </c>
      <c r="L31" s="43">
        <v>2.6215999999999999</v>
      </c>
      <c r="M31" s="16">
        <f t="shared" si="5"/>
        <v>27</v>
      </c>
      <c r="N31" s="24" t="s">
        <v>191</v>
      </c>
      <c r="O31" s="25">
        <v>3.4100000000000002E-5</v>
      </c>
      <c r="P31" s="33">
        <v>10.237</v>
      </c>
      <c r="Q31" s="8">
        <v>1E-3</v>
      </c>
      <c r="R31" s="34">
        <v>10.238</v>
      </c>
      <c r="S31" s="33" t="s">
        <v>192</v>
      </c>
      <c r="T31" s="8">
        <v>3.5000000000000003E-2</v>
      </c>
      <c r="U31" s="34" t="s">
        <v>193</v>
      </c>
      <c r="V31" s="33" t="s">
        <v>194</v>
      </c>
      <c r="W31" s="8">
        <v>9.0000000000000006E-5</v>
      </c>
      <c r="X31" s="34" t="s">
        <v>195</v>
      </c>
      <c r="Y31" s="33" t="s">
        <v>196</v>
      </c>
      <c r="Z31" s="8" t="s">
        <v>197</v>
      </c>
      <c r="AA31" s="34">
        <v>1.632E-3</v>
      </c>
      <c r="AB31" s="9" t="s">
        <v>191</v>
      </c>
      <c r="AC31" s="2"/>
      <c r="AD31" s="3" t="str">
        <f t="shared" si="0"/>
        <v>SatTemp(27)=−53</v>
      </c>
      <c r="AE31" s="3" t="str">
        <f t="shared" si="1"/>
        <v>SatPres(27)=.000802</v>
      </c>
      <c r="AF31" s="3" t="str">
        <f t="shared" si="2"/>
        <v>Wtemp(27)=−53</v>
      </c>
      <c r="AG31" s="3" t="str">
        <f t="shared" si="3"/>
        <v>W(27)=0.0000341</v>
      </c>
      <c r="AH31" s="3" t="str">
        <f t="shared" si="4"/>
        <v>Hfg(27)=1220.16</v>
      </c>
    </row>
    <row r="32" spans="1:34" x14ac:dyDescent="0.25">
      <c r="A32" s="10" t="s">
        <v>198</v>
      </c>
      <c r="B32" s="11">
        <v>8.5700000000000001E-4</v>
      </c>
      <c r="C32" s="11">
        <v>1.745E-3</v>
      </c>
      <c r="D32" s="37">
        <v>1.7350000000000001E-2</v>
      </c>
      <c r="E32" s="13">
        <v>283335</v>
      </c>
      <c r="F32" s="38">
        <v>283335</v>
      </c>
      <c r="G32" s="41" t="s">
        <v>718</v>
      </c>
      <c r="H32" s="14">
        <v>1220.18</v>
      </c>
      <c r="I32" s="39">
        <v>1038.07</v>
      </c>
      <c r="J32" s="42" t="s">
        <v>204</v>
      </c>
      <c r="K32" s="15">
        <v>2.9931000000000001</v>
      </c>
      <c r="L32" s="43">
        <v>2.6153</v>
      </c>
      <c r="M32" s="16">
        <f t="shared" si="5"/>
        <v>28</v>
      </c>
      <c r="N32" s="24" t="s">
        <v>198</v>
      </c>
      <c r="O32" s="25">
        <v>3.65E-5</v>
      </c>
      <c r="P32" s="33">
        <v>10.263</v>
      </c>
      <c r="Q32" s="8">
        <v>1E-3</v>
      </c>
      <c r="R32" s="34">
        <v>10.263</v>
      </c>
      <c r="S32" s="33" t="s">
        <v>199</v>
      </c>
      <c r="T32" s="8">
        <v>3.7999999999999999E-2</v>
      </c>
      <c r="U32" s="34" t="s">
        <v>200</v>
      </c>
      <c r="V32" s="33" t="s">
        <v>201</v>
      </c>
      <c r="W32" s="8">
        <v>1E-4</v>
      </c>
      <c r="X32" s="34" t="s">
        <v>202</v>
      </c>
      <c r="Y32" s="33" t="s">
        <v>203</v>
      </c>
      <c r="Z32" s="8" t="s">
        <v>204</v>
      </c>
      <c r="AA32" s="34">
        <v>1.745E-3</v>
      </c>
      <c r="AB32" s="9" t="s">
        <v>198</v>
      </c>
      <c r="AC32" s="2"/>
      <c r="AD32" s="3" t="str">
        <f t="shared" si="0"/>
        <v>SatTemp(28)=−52</v>
      </c>
      <c r="AE32" s="3" t="str">
        <f t="shared" si="1"/>
        <v>SatPres(28)=.000857</v>
      </c>
      <c r="AF32" s="3" t="str">
        <f t="shared" si="2"/>
        <v>Wtemp(28)=−52</v>
      </c>
      <c r="AG32" s="3" t="str">
        <f t="shared" si="3"/>
        <v>W(28)=0.0000365</v>
      </c>
      <c r="AH32" s="3" t="str">
        <f t="shared" si="4"/>
        <v>Hfg(28)=1220.18</v>
      </c>
    </row>
    <row r="33" spans="1:34" x14ac:dyDescent="0.25">
      <c r="A33" s="10" t="s">
        <v>205</v>
      </c>
      <c r="B33" s="11">
        <v>9.1600000000000004E-4</v>
      </c>
      <c r="C33" s="11">
        <v>1.8649999999999999E-3</v>
      </c>
      <c r="D33" s="37">
        <v>1.736E-2</v>
      </c>
      <c r="E33" s="13">
        <v>265773</v>
      </c>
      <c r="F33" s="38">
        <v>265773</v>
      </c>
      <c r="G33" s="41" t="s">
        <v>719</v>
      </c>
      <c r="H33" s="14">
        <v>1220.21</v>
      </c>
      <c r="I33" s="39">
        <v>1038.52</v>
      </c>
      <c r="J33" s="42" t="s">
        <v>211</v>
      </c>
      <c r="K33" s="15">
        <v>2.9857999999999998</v>
      </c>
      <c r="L33" s="43">
        <v>2.6091000000000002</v>
      </c>
      <c r="M33" s="16">
        <f t="shared" si="5"/>
        <v>29</v>
      </c>
      <c r="N33" s="24" t="s">
        <v>205</v>
      </c>
      <c r="O33" s="25">
        <v>3.8999999999999999E-5</v>
      </c>
      <c r="P33" s="33">
        <v>10.288</v>
      </c>
      <c r="Q33" s="8">
        <v>1E-3</v>
      </c>
      <c r="R33" s="34">
        <v>10.289</v>
      </c>
      <c r="S33" s="33" t="s">
        <v>206</v>
      </c>
      <c r="T33" s="8">
        <v>4.1000000000000002E-2</v>
      </c>
      <c r="U33" s="34" t="s">
        <v>207</v>
      </c>
      <c r="V33" s="33" t="s">
        <v>208</v>
      </c>
      <c r="W33" s="8">
        <v>1.1E-4</v>
      </c>
      <c r="X33" s="34" t="s">
        <v>209</v>
      </c>
      <c r="Y33" s="33" t="s">
        <v>210</v>
      </c>
      <c r="Z33" s="8" t="s">
        <v>211</v>
      </c>
      <c r="AA33" s="34">
        <v>1.8649999999999999E-3</v>
      </c>
      <c r="AB33" s="9" t="s">
        <v>205</v>
      </c>
      <c r="AC33" s="2"/>
      <c r="AD33" s="3" t="str">
        <f t="shared" si="0"/>
        <v>SatTemp(29)=−51</v>
      </c>
      <c r="AE33" s="3" t="str">
        <f t="shared" si="1"/>
        <v>SatPres(29)=.000916</v>
      </c>
      <c r="AF33" s="3" t="str">
        <f t="shared" si="2"/>
        <v>Wtemp(29)=−51</v>
      </c>
      <c r="AG33" s="3" t="str">
        <f t="shared" si="3"/>
        <v>W(29)=0.0000390</v>
      </c>
      <c r="AH33" s="3" t="str">
        <f t="shared" si="4"/>
        <v>Hfg(29)=1220.21</v>
      </c>
    </row>
    <row r="34" spans="1:34" x14ac:dyDescent="0.25">
      <c r="A34" s="10" t="s">
        <v>212</v>
      </c>
      <c r="B34" s="11">
        <v>9.7900000000000005E-4</v>
      </c>
      <c r="C34" s="11">
        <v>1.9919999999999998E-3</v>
      </c>
      <c r="D34" s="37">
        <v>1.736E-2</v>
      </c>
      <c r="E34" s="13">
        <v>249381</v>
      </c>
      <c r="F34" s="38">
        <v>249381</v>
      </c>
      <c r="G34" s="41" t="s">
        <v>720</v>
      </c>
      <c r="H34" s="14">
        <v>1220.23</v>
      </c>
      <c r="I34" s="39">
        <v>1038.96</v>
      </c>
      <c r="J34" s="42" t="s">
        <v>218</v>
      </c>
      <c r="K34" s="15">
        <v>2.9786000000000001</v>
      </c>
      <c r="L34" s="43">
        <v>2.6029</v>
      </c>
      <c r="M34" s="16">
        <f t="shared" si="5"/>
        <v>30</v>
      </c>
      <c r="N34" s="24" t="s">
        <v>212</v>
      </c>
      <c r="O34" s="25">
        <v>4.1600000000000002E-5</v>
      </c>
      <c r="P34" s="33">
        <v>10.313000000000001</v>
      </c>
      <c r="Q34" s="8">
        <v>1E-3</v>
      </c>
      <c r="R34" s="34">
        <v>10.314</v>
      </c>
      <c r="S34" s="33" t="s">
        <v>213</v>
      </c>
      <c r="T34" s="8">
        <v>4.2999999999999997E-2</v>
      </c>
      <c r="U34" s="34" t="s">
        <v>214</v>
      </c>
      <c r="V34" s="33" t="s">
        <v>215</v>
      </c>
      <c r="W34" s="8">
        <v>1.1E-4</v>
      </c>
      <c r="X34" s="34" t="s">
        <v>216</v>
      </c>
      <c r="Y34" s="33" t="s">
        <v>217</v>
      </c>
      <c r="Z34" s="8" t="s">
        <v>218</v>
      </c>
      <c r="AA34" s="34">
        <v>1.9919999999999998E-3</v>
      </c>
      <c r="AB34" s="9" t="s">
        <v>212</v>
      </c>
      <c r="AC34" s="2"/>
      <c r="AD34" s="3" t="str">
        <f t="shared" si="0"/>
        <v>SatTemp(30)=−50</v>
      </c>
      <c r="AE34" s="3" t="str">
        <f t="shared" si="1"/>
        <v>SatPres(30)=.000979</v>
      </c>
      <c r="AF34" s="3" t="str">
        <f t="shared" si="2"/>
        <v>Wtemp(30)=−50</v>
      </c>
      <c r="AG34" s="3" t="str">
        <f t="shared" si="3"/>
        <v>W(30)=0.0000416</v>
      </c>
      <c r="AH34" s="3" t="str">
        <f t="shared" si="4"/>
        <v>Hfg(30)=1220.23</v>
      </c>
    </row>
    <row r="35" spans="1:34" x14ac:dyDescent="0.25">
      <c r="A35" s="10" t="s">
        <v>219</v>
      </c>
      <c r="B35" s="11">
        <v>1.0449999999999999E-3</v>
      </c>
      <c r="C35" s="11">
        <v>2.1280000000000001E-3</v>
      </c>
      <c r="D35" s="37">
        <v>1.736E-2</v>
      </c>
      <c r="E35" s="13">
        <v>234067</v>
      </c>
      <c r="F35" s="38">
        <v>234067</v>
      </c>
      <c r="G35" s="41" t="s">
        <v>721</v>
      </c>
      <c r="H35" s="14">
        <v>1220.25</v>
      </c>
      <c r="I35" s="39">
        <v>1039.4000000000001</v>
      </c>
      <c r="J35" s="42" t="s">
        <v>225</v>
      </c>
      <c r="K35" s="15">
        <v>2.9714</v>
      </c>
      <c r="L35" s="43">
        <v>2.5966999999999998</v>
      </c>
      <c r="M35" s="16">
        <f t="shared" si="5"/>
        <v>31</v>
      </c>
      <c r="N35" s="24" t="s">
        <v>219</v>
      </c>
      <c r="O35" s="25">
        <v>4.4499999999999997E-5</v>
      </c>
      <c r="P35" s="33">
        <v>10.339</v>
      </c>
      <c r="Q35" s="8">
        <v>1E-3</v>
      </c>
      <c r="R35" s="34">
        <v>10.34</v>
      </c>
      <c r="S35" s="33" t="s">
        <v>220</v>
      </c>
      <c r="T35" s="8">
        <v>4.5999999999999999E-2</v>
      </c>
      <c r="U35" s="34" t="s">
        <v>221</v>
      </c>
      <c r="V35" s="33" t="s">
        <v>222</v>
      </c>
      <c r="W35" s="8">
        <v>1.2E-4</v>
      </c>
      <c r="X35" s="34" t="s">
        <v>223</v>
      </c>
      <c r="Y35" s="33" t="s">
        <v>224</v>
      </c>
      <c r="Z35" s="8" t="s">
        <v>225</v>
      </c>
      <c r="AA35" s="34">
        <v>2.1280000000000001E-3</v>
      </c>
      <c r="AB35" s="9" t="s">
        <v>219</v>
      </c>
      <c r="AC35" s="2"/>
      <c r="AD35" s="3" t="str">
        <f t="shared" si="0"/>
        <v>SatTemp(31)=−49</v>
      </c>
      <c r="AE35" s="3" t="str">
        <f t="shared" si="1"/>
        <v>SatPres(31)=.001045</v>
      </c>
      <c r="AF35" s="3" t="str">
        <f t="shared" si="2"/>
        <v>Wtemp(31)=−49</v>
      </c>
      <c r="AG35" s="3" t="str">
        <f t="shared" si="3"/>
        <v>W(31)=0.0000445</v>
      </c>
      <c r="AH35" s="3" t="str">
        <f t="shared" si="4"/>
        <v>Hfg(31)=1220.25</v>
      </c>
    </row>
    <row r="36" spans="1:34" x14ac:dyDescent="0.25">
      <c r="A36" s="10" t="s">
        <v>226</v>
      </c>
      <c r="B36" s="11">
        <v>1.116E-3</v>
      </c>
      <c r="C36" s="11">
        <v>2.2720000000000001E-3</v>
      </c>
      <c r="D36" s="37">
        <v>1.736E-2</v>
      </c>
      <c r="E36" s="13">
        <v>219766</v>
      </c>
      <c r="F36" s="38">
        <v>219766</v>
      </c>
      <c r="G36" s="41" t="s">
        <v>722</v>
      </c>
      <c r="H36" s="14">
        <v>1220.26</v>
      </c>
      <c r="I36" s="39">
        <v>1039.8399999999999</v>
      </c>
      <c r="J36" s="42" t="s">
        <v>232</v>
      </c>
      <c r="K36" s="15">
        <v>2.9641999999999999</v>
      </c>
      <c r="L36" s="43">
        <v>2.5905999999999998</v>
      </c>
      <c r="M36" s="16">
        <f t="shared" si="5"/>
        <v>32</v>
      </c>
      <c r="N36" s="24" t="s">
        <v>226</v>
      </c>
      <c r="O36" s="25">
        <v>4.7500000000000003E-5</v>
      </c>
      <c r="P36" s="33">
        <v>10.364000000000001</v>
      </c>
      <c r="Q36" s="8">
        <v>1E-3</v>
      </c>
      <c r="R36" s="34">
        <v>10.365</v>
      </c>
      <c r="S36" s="33" t="s">
        <v>227</v>
      </c>
      <c r="T36" s="8">
        <v>0.05</v>
      </c>
      <c r="U36" s="34" t="s">
        <v>228</v>
      </c>
      <c r="V36" s="33" t="s">
        <v>229</v>
      </c>
      <c r="W36" s="8">
        <v>1.2999999999999999E-4</v>
      </c>
      <c r="X36" s="34" t="s">
        <v>230</v>
      </c>
      <c r="Y36" s="33" t="s">
        <v>231</v>
      </c>
      <c r="Z36" s="8" t="s">
        <v>232</v>
      </c>
      <c r="AA36" s="34">
        <v>2.2720000000000001E-3</v>
      </c>
      <c r="AB36" s="9" t="s">
        <v>226</v>
      </c>
      <c r="AC36" s="2"/>
      <c r="AD36" s="3" t="str">
        <f t="shared" si="0"/>
        <v>SatTemp(32)=−48</v>
      </c>
      <c r="AE36" s="3" t="str">
        <f t="shared" si="1"/>
        <v>SatPres(32)=.001116</v>
      </c>
      <c r="AF36" s="3" t="str">
        <f t="shared" si="2"/>
        <v>Wtemp(32)=−48</v>
      </c>
      <c r="AG36" s="3" t="str">
        <f t="shared" si="3"/>
        <v>W(32)=0.0000475</v>
      </c>
      <c r="AH36" s="3" t="str">
        <f t="shared" si="4"/>
        <v>Hfg(32)=1220.26</v>
      </c>
    </row>
    <row r="37" spans="1:34" x14ac:dyDescent="0.25">
      <c r="A37" s="10" t="s">
        <v>233</v>
      </c>
      <c r="B37" s="11">
        <v>1.191E-3</v>
      </c>
      <c r="C37" s="11">
        <v>2.4250000000000001E-3</v>
      </c>
      <c r="D37" s="37">
        <v>1.736E-2</v>
      </c>
      <c r="E37" s="13">
        <v>206398</v>
      </c>
      <c r="F37" s="38">
        <v>206398</v>
      </c>
      <c r="G37" s="41" t="s">
        <v>723</v>
      </c>
      <c r="H37" s="14">
        <v>1220.28</v>
      </c>
      <c r="I37" s="39">
        <v>1040.28</v>
      </c>
      <c r="J37" s="42" t="s">
        <v>239</v>
      </c>
      <c r="K37" s="15">
        <v>2.9569999999999999</v>
      </c>
      <c r="L37" s="43">
        <v>2.5844</v>
      </c>
      <c r="M37" s="16">
        <f t="shared" si="5"/>
        <v>33</v>
      </c>
      <c r="N37" s="24" t="s">
        <v>233</v>
      </c>
      <c r="O37" s="25">
        <v>5.0699999999999999E-5</v>
      </c>
      <c r="P37" s="33">
        <v>10.388999999999999</v>
      </c>
      <c r="Q37" s="8">
        <v>1E-3</v>
      </c>
      <c r="R37" s="34">
        <v>10.39</v>
      </c>
      <c r="S37" s="33" t="s">
        <v>234</v>
      </c>
      <c r="T37" s="8">
        <v>5.2999999999999999E-2</v>
      </c>
      <c r="U37" s="34" t="s">
        <v>235</v>
      </c>
      <c r="V37" s="33" t="s">
        <v>236</v>
      </c>
      <c r="W37" s="8">
        <v>1.3999999999999999E-4</v>
      </c>
      <c r="X37" s="34" t="s">
        <v>237</v>
      </c>
      <c r="Y37" s="33" t="s">
        <v>238</v>
      </c>
      <c r="Z37" s="8" t="s">
        <v>239</v>
      </c>
      <c r="AA37" s="34">
        <v>2.4250000000000001E-3</v>
      </c>
      <c r="AB37" s="9" t="s">
        <v>233</v>
      </c>
      <c r="AC37" s="2"/>
      <c r="AD37" s="3" t="str">
        <f t="shared" si="0"/>
        <v>SatTemp(33)=−47</v>
      </c>
      <c r="AE37" s="3" t="str">
        <f t="shared" si="1"/>
        <v>SatPres(33)=.001191</v>
      </c>
      <c r="AF37" s="3" t="str">
        <f t="shared" si="2"/>
        <v>Wtemp(33)=−47</v>
      </c>
      <c r="AG37" s="3" t="str">
        <f t="shared" si="3"/>
        <v>W(33)=0.0000507</v>
      </c>
      <c r="AH37" s="3" t="str">
        <f t="shared" si="4"/>
        <v>Hfg(33)=1220.28</v>
      </c>
    </row>
    <row r="38" spans="1:34" x14ac:dyDescent="0.25">
      <c r="A38" s="10" t="s">
        <v>240</v>
      </c>
      <c r="B38" s="11">
        <v>1.271E-3</v>
      </c>
      <c r="C38" s="11">
        <v>2.5869999999999999E-3</v>
      </c>
      <c r="D38" s="37">
        <v>1.736E-2</v>
      </c>
      <c r="E38" s="13">
        <v>193909</v>
      </c>
      <c r="F38" s="38">
        <v>193909</v>
      </c>
      <c r="G38" s="41" t="s">
        <v>724</v>
      </c>
      <c r="H38" s="14">
        <v>1220.3</v>
      </c>
      <c r="I38" s="39">
        <v>1040.73</v>
      </c>
      <c r="J38" s="42" t="s">
        <v>246</v>
      </c>
      <c r="K38" s="15">
        <v>2.9499</v>
      </c>
      <c r="L38" s="43">
        <v>2.5783999999999998</v>
      </c>
      <c r="M38" s="16">
        <f t="shared" si="5"/>
        <v>34</v>
      </c>
      <c r="N38" s="24" t="s">
        <v>240</v>
      </c>
      <c r="O38" s="25">
        <v>5.41E-5</v>
      </c>
      <c r="P38" s="33">
        <v>10.414999999999999</v>
      </c>
      <c r="Q38" s="8">
        <v>1E-3</v>
      </c>
      <c r="R38" s="34">
        <v>10.416</v>
      </c>
      <c r="S38" s="33" t="s">
        <v>241</v>
      </c>
      <c r="T38" s="8">
        <v>5.6000000000000001E-2</v>
      </c>
      <c r="U38" s="34" t="s">
        <v>242</v>
      </c>
      <c r="V38" s="33" t="s">
        <v>243</v>
      </c>
      <c r="W38" s="8">
        <v>1.4999999999999999E-4</v>
      </c>
      <c r="X38" s="34" t="s">
        <v>244</v>
      </c>
      <c r="Y38" s="33" t="s">
        <v>245</v>
      </c>
      <c r="Z38" s="8" t="s">
        <v>246</v>
      </c>
      <c r="AA38" s="34">
        <v>2.5869999999999999E-3</v>
      </c>
      <c r="AB38" s="9" t="s">
        <v>240</v>
      </c>
      <c r="AC38" s="2"/>
      <c r="AD38" s="3" t="str">
        <f t="shared" si="0"/>
        <v>SatTemp(34)=−46</v>
      </c>
      <c r="AE38" s="3" t="str">
        <f t="shared" si="1"/>
        <v>SatPres(34)=.001271</v>
      </c>
      <c r="AF38" s="3" t="str">
        <f t="shared" si="2"/>
        <v>Wtemp(34)=−46</v>
      </c>
      <c r="AG38" s="3" t="str">
        <f t="shared" si="3"/>
        <v>W(34)=0.0000541</v>
      </c>
      <c r="AH38" s="3" t="str">
        <f t="shared" si="4"/>
        <v>Hfg(34)=1220.30</v>
      </c>
    </row>
    <row r="39" spans="1:34" x14ac:dyDescent="0.25">
      <c r="A39" s="10" t="s">
        <v>247</v>
      </c>
      <c r="B39" s="11">
        <v>1.3550000000000001E-3</v>
      </c>
      <c r="C39" s="11">
        <v>2.7599999999999999E-3</v>
      </c>
      <c r="D39" s="37">
        <v>1.736E-2</v>
      </c>
      <c r="E39" s="13">
        <v>182231</v>
      </c>
      <c r="F39" s="38">
        <v>182231</v>
      </c>
      <c r="G39" s="41" t="s">
        <v>725</v>
      </c>
      <c r="H39" s="14">
        <v>1220.31</v>
      </c>
      <c r="I39" s="39">
        <v>1041.17</v>
      </c>
      <c r="J39" s="42" t="s">
        <v>253</v>
      </c>
      <c r="K39" s="15">
        <v>2.9428999999999998</v>
      </c>
      <c r="L39" s="43">
        <v>2.5722999999999998</v>
      </c>
      <c r="M39" s="16">
        <f t="shared" si="5"/>
        <v>35</v>
      </c>
      <c r="N39" s="24" t="s">
        <v>247</v>
      </c>
      <c r="O39" s="25">
        <v>5.77E-5</v>
      </c>
      <c r="P39" s="33">
        <v>10.44</v>
      </c>
      <c r="Q39" s="8">
        <v>1E-3</v>
      </c>
      <c r="R39" s="34">
        <v>10.441000000000001</v>
      </c>
      <c r="S39" s="33" t="s">
        <v>248</v>
      </c>
      <c r="T39" s="8">
        <v>0.06</v>
      </c>
      <c r="U39" s="34" t="s">
        <v>249</v>
      </c>
      <c r="V39" s="33" t="s">
        <v>250</v>
      </c>
      <c r="W39" s="8">
        <v>1.6000000000000001E-4</v>
      </c>
      <c r="X39" s="34" t="s">
        <v>251</v>
      </c>
      <c r="Y39" s="33" t="s">
        <v>252</v>
      </c>
      <c r="Z39" s="8" t="s">
        <v>253</v>
      </c>
      <c r="AA39" s="34">
        <v>2.7599999999999999E-3</v>
      </c>
      <c r="AB39" s="9" t="s">
        <v>247</v>
      </c>
      <c r="AC39" s="2"/>
      <c r="AD39" s="3" t="str">
        <f t="shared" si="0"/>
        <v>SatTemp(35)=−45</v>
      </c>
      <c r="AE39" s="3" t="str">
        <f t="shared" si="1"/>
        <v>SatPres(35)=.001355</v>
      </c>
      <c r="AF39" s="3" t="str">
        <f t="shared" si="2"/>
        <v>Wtemp(35)=−45</v>
      </c>
      <c r="AG39" s="3" t="str">
        <f t="shared" si="3"/>
        <v>W(35)=0.0000577</v>
      </c>
      <c r="AH39" s="3" t="str">
        <f t="shared" si="4"/>
        <v>Hfg(35)=1220.31</v>
      </c>
    </row>
    <row r="40" spans="1:34" x14ac:dyDescent="0.25">
      <c r="A40" s="10" t="s">
        <v>254</v>
      </c>
      <c r="B40" s="11">
        <v>1.4450000000000001E-3</v>
      </c>
      <c r="C40" s="11">
        <v>2.9429999999999999E-3</v>
      </c>
      <c r="D40" s="37">
        <v>1.736E-2</v>
      </c>
      <c r="E40" s="13">
        <v>171304</v>
      </c>
      <c r="F40" s="38">
        <v>171304</v>
      </c>
      <c r="G40" s="41" t="s">
        <v>726</v>
      </c>
      <c r="H40" s="14">
        <v>1220.33</v>
      </c>
      <c r="I40" s="39">
        <v>1041.6099999999999</v>
      </c>
      <c r="J40" s="42" t="s">
        <v>260</v>
      </c>
      <c r="K40" s="15">
        <v>2.9358</v>
      </c>
      <c r="L40" s="43">
        <v>2.5663</v>
      </c>
      <c r="M40" s="16">
        <f t="shared" si="5"/>
        <v>36</v>
      </c>
      <c r="N40" s="24" t="s">
        <v>254</v>
      </c>
      <c r="O40" s="25">
        <v>6.1500000000000004E-5</v>
      </c>
      <c r="P40" s="33">
        <v>10.465</v>
      </c>
      <c r="Q40" s="8">
        <v>1E-3</v>
      </c>
      <c r="R40" s="34">
        <v>10.465999999999999</v>
      </c>
      <c r="S40" s="33" t="s">
        <v>255</v>
      </c>
      <c r="T40" s="8">
        <v>6.4000000000000001E-2</v>
      </c>
      <c r="U40" s="34" t="s">
        <v>256</v>
      </c>
      <c r="V40" s="33" t="s">
        <v>257</v>
      </c>
      <c r="W40" s="8">
        <v>1.7000000000000001E-4</v>
      </c>
      <c r="X40" s="34" t="s">
        <v>258</v>
      </c>
      <c r="Y40" s="33" t="s">
        <v>259</v>
      </c>
      <c r="Z40" s="8" t="s">
        <v>260</v>
      </c>
      <c r="AA40" s="34">
        <v>2.9429999999999999E-3</v>
      </c>
      <c r="AB40" s="9" t="s">
        <v>254</v>
      </c>
      <c r="AC40" s="2"/>
      <c r="AD40" s="3" t="str">
        <f t="shared" si="0"/>
        <v>SatTemp(36)=−44</v>
      </c>
      <c r="AE40" s="3" t="str">
        <f t="shared" si="1"/>
        <v>SatPres(36)=.001445</v>
      </c>
      <c r="AF40" s="3" t="str">
        <f t="shared" si="2"/>
        <v>Wtemp(36)=−44</v>
      </c>
      <c r="AG40" s="3" t="str">
        <f t="shared" si="3"/>
        <v>W(36)=0.0000615</v>
      </c>
      <c r="AH40" s="3" t="str">
        <f t="shared" si="4"/>
        <v>Hfg(36)=1220.33</v>
      </c>
    </row>
    <row r="41" spans="1:34" x14ac:dyDescent="0.25">
      <c r="A41" s="10" t="s">
        <v>261</v>
      </c>
      <c r="B41" s="11">
        <v>1.5410000000000001E-3</v>
      </c>
      <c r="C41" s="11">
        <v>3.137E-3</v>
      </c>
      <c r="D41" s="37">
        <v>1.737E-2</v>
      </c>
      <c r="E41" s="13">
        <v>161084</v>
      </c>
      <c r="F41" s="38">
        <v>161084</v>
      </c>
      <c r="G41" s="41" t="s">
        <v>727</v>
      </c>
      <c r="H41" s="14">
        <v>1220.3399999999999</v>
      </c>
      <c r="I41" s="39">
        <v>1042.05</v>
      </c>
      <c r="J41" s="42" t="s">
        <v>267</v>
      </c>
      <c r="K41" s="15">
        <v>2.9287999999999998</v>
      </c>
      <c r="L41" s="43">
        <v>2.5602999999999998</v>
      </c>
      <c r="M41" s="16">
        <f t="shared" si="5"/>
        <v>37</v>
      </c>
      <c r="N41" s="24" t="s">
        <v>261</v>
      </c>
      <c r="O41" s="25">
        <v>6.5599999999999995E-5</v>
      </c>
      <c r="P41" s="33">
        <v>10.491</v>
      </c>
      <c r="Q41" s="8">
        <v>1E-3</v>
      </c>
      <c r="R41" s="34">
        <v>10.492000000000001</v>
      </c>
      <c r="S41" s="33" t="s">
        <v>262</v>
      </c>
      <c r="T41" s="8">
        <v>6.8000000000000005E-2</v>
      </c>
      <c r="U41" s="34" t="s">
        <v>263</v>
      </c>
      <c r="V41" s="33" t="s">
        <v>264</v>
      </c>
      <c r="W41" s="8">
        <v>1.8000000000000001E-4</v>
      </c>
      <c r="X41" s="34" t="s">
        <v>265</v>
      </c>
      <c r="Y41" s="33" t="s">
        <v>266</v>
      </c>
      <c r="Z41" s="8" t="s">
        <v>267</v>
      </c>
      <c r="AA41" s="34">
        <v>3.137E-3</v>
      </c>
      <c r="AB41" s="9" t="s">
        <v>261</v>
      </c>
      <c r="AC41" s="2"/>
      <c r="AD41" s="3" t="str">
        <f t="shared" si="0"/>
        <v>SatTemp(37)=−43</v>
      </c>
      <c r="AE41" s="3" t="str">
        <f t="shared" si="1"/>
        <v>SatPres(37)=.001541</v>
      </c>
      <c r="AF41" s="3" t="str">
        <f t="shared" si="2"/>
        <v>Wtemp(37)=−43</v>
      </c>
      <c r="AG41" s="3" t="str">
        <f t="shared" si="3"/>
        <v>W(37)=0.0000656</v>
      </c>
      <c r="AH41" s="3" t="str">
        <f t="shared" si="4"/>
        <v>Hfg(37)=1220.34</v>
      </c>
    </row>
    <row r="42" spans="1:34" x14ac:dyDescent="0.25">
      <c r="A42" s="10" t="s">
        <v>268</v>
      </c>
      <c r="B42" s="11">
        <v>1.642E-3</v>
      </c>
      <c r="C42" s="11">
        <v>3.3430000000000001E-3</v>
      </c>
      <c r="D42" s="37">
        <v>1.737E-2</v>
      </c>
      <c r="E42" s="13">
        <v>151518</v>
      </c>
      <c r="F42" s="38">
        <v>151518</v>
      </c>
      <c r="G42" s="41" t="s">
        <v>728</v>
      </c>
      <c r="H42" s="14">
        <v>1220.3599999999999</v>
      </c>
      <c r="I42" s="39">
        <v>1042.5</v>
      </c>
      <c r="J42" s="42" t="s">
        <v>274</v>
      </c>
      <c r="K42" s="15">
        <v>2.9218000000000002</v>
      </c>
      <c r="L42" s="43">
        <v>2.5543999999999998</v>
      </c>
      <c r="M42" s="16">
        <f t="shared" si="5"/>
        <v>38</v>
      </c>
      <c r="N42" s="24" t="s">
        <v>268</v>
      </c>
      <c r="O42" s="25">
        <v>6.9900000000000005E-5</v>
      </c>
      <c r="P42" s="33">
        <v>10.516</v>
      </c>
      <c r="Q42" s="8">
        <v>1E-3</v>
      </c>
      <c r="R42" s="34">
        <v>10.516999999999999</v>
      </c>
      <c r="S42" s="33" t="s">
        <v>269</v>
      </c>
      <c r="T42" s="8">
        <v>7.2999999999999995E-2</v>
      </c>
      <c r="U42" s="34" t="s">
        <v>270</v>
      </c>
      <c r="V42" s="33" t="s">
        <v>271</v>
      </c>
      <c r="W42" s="8">
        <v>1.9000000000000001E-4</v>
      </c>
      <c r="X42" s="34" t="s">
        <v>272</v>
      </c>
      <c r="Y42" s="33" t="s">
        <v>273</v>
      </c>
      <c r="Z42" s="8" t="s">
        <v>274</v>
      </c>
      <c r="AA42" s="34">
        <v>3.3430000000000001E-3</v>
      </c>
      <c r="AB42" s="9" t="s">
        <v>268</v>
      </c>
      <c r="AC42" s="2"/>
      <c r="AD42" s="3" t="str">
        <f t="shared" si="0"/>
        <v>SatTemp(38)=−42</v>
      </c>
      <c r="AE42" s="3" t="str">
        <f t="shared" si="1"/>
        <v>SatPres(38)=.001642</v>
      </c>
      <c r="AF42" s="3" t="str">
        <f t="shared" si="2"/>
        <v>Wtemp(38)=−42</v>
      </c>
      <c r="AG42" s="3" t="str">
        <f t="shared" si="3"/>
        <v>W(38)=0.0000699</v>
      </c>
      <c r="AH42" s="3" t="str">
        <f t="shared" si="4"/>
        <v>Hfg(38)=1220.36</v>
      </c>
    </row>
    <row r="43" spans="1:34" x14ac:dyDescent="0.25">
      <c r="A43" s="10" t="s">
        <v>275</v>
      </c>
      <c r="B43" s="11">
        <v>1.7489999999999999E-3</v>
      </c>
      <c r="C43" s="11">
        <v>3.5620000000000001E-3</v>
      </c>
      <c r="D43" s="37">
        <v>1.737E-2</v>
      </c>
      <c r="E43" s="13">
        <v>142566</v>
      </c>
      <c r="F43" s="38">
        <v>142566</v>
      </c>
      <c r="G43" s="41" t="s">
        <v>729</v>
      </c>
      <c r="H43" s="14">
        <v>1220.3699999999999</v>
      </c>
      <c r="I43" s="39">
        <v>1042.94</v>
      </c>
      <c r="J43" s="42" t="s">
        <v>281</v>
      </c>
      <c r="K43" s="15">
        <v>2.9148999999999998</v>
      </c>
      <c r="L43" s="43">
        <v>2.5485000000000002</v>
      </c>
      <c r="M43" s="16">
        <f t="shared" si="5"/>
        <v>39</v>
      </c>
      <c r="N43" s="24" t="s">
        <v>275</v>
      </c>
      <c r="O43" s="25">
        <v>7.4400000000000006E-5</v>
      </c>
      <c r="P43" s="33">
        <v>10.541</v>
      </c>
      <c r="Q43" s="8">
        <v>1E-3</v>
      </c>
      <c r="R43" s="34">
        <v>10.542999999999999</v>
      </c>
      <c r="S43" s="33" t="s">
        <v>276</v>
      </c>
      <c r="T43" s="8">
        <v>7.8E-2</v>
      </c>
      <c r="U43" s="34" t="s">
        <v>277</v>
      </c>
      <c r="V43" s="33" t="s">
        <v>278</v>
      </c>
      <c r="W43" s="8">
        <v>2.0000000000000001E-4</v>
      </c>
      <c r="X43" s="34" t="s">
        <v>279</v>
      </c>
      <c r="Y43" s="33" t="s">
        <v>280</v>
      </c>
      <c r="Z43" s="8" t="s">
        <v>281</v>
      </c>
      <c r="AA43" s="34">
        <v>3.5620000000000001E-3</v>
      </c>
      <c r="AB43" s="9" t="s">
        <v>275</v>
      </c>
      <c r="AC43" s="2"/>
      <c r="AD43" s="3" t="str">
        <f t="shared" si="0"/>
        <v>SatTemp(39)=−41</v>
      </c>
      <c r="AE43" s="3" t="str">
        <f t="shared" si="1"/>
        <v>SatPres(39)=.001749</v>
      </c>
      <c r="AF43" s="3" t="str">
        <f t="shared" si="2"/>
        <v>Wtemp(39)=−41</v>
      </c>
      <c r="AG43" s="3" t="str">
        <f t="shared" si="3"/>
        <v>W(39)=0.0000744</v>
      </c>
      <c r="AH43" s="3" t="str">
        <f t="shared" si="4"/>
        <v>Hfg(39)=1220.37</v>
      </c>
    </row>
    <row r="44" spans="1:34" x14ac:dyDescent="0.25">
      <c r="A44" s="10" t="s">
        <v>282</v>
      </c>
      <c r="B44" s="11">
        <v>1.8630000000000001E-3</v>
      </c>
      <c r="C44" s="11">
        <v>3.7929999999999999E-3</v>
      </c>
      <c r="D44" s="37">
        <v>1.737E-2</v>
      </c>
      <c r="E44" s="13">
        <v>134176</v>
      </c>
      <c r="F44" s="38">
        <v>134176</v>
      </c>
      <c r="G44" s="41" t="s">
        <v>730</v>
      </c>
      <c r="H44" s="14">
        <v>1220.3800000000001</v>
      </c>
      <c r="I44" s="39">
        <v>1043.3800000000001</v>
      </c>
      <c r="J44" s="42" t="s">
        <v>288</v>
      </c>
      <c r="K44" s="15">
        <v>2.9079999999999999</v>
      </c>
      <c r="L44" s="43">
        <v>2.5426000000000002</v>
      </c>
      <c r="M44" s="16">
        <f t="shared" si="5"/>
        <v>40</v>
      </c>
      <c r="N44" s="24" t="s">
        <v>282</v>
      </c>
      <c r="O44" s="25">
        <v>7.9300000000000003E-5</v>
      </c>
      <c r="P44" s="33">
        <v>10.567</v>
      </c>
      <c r="Q44" s="8">
        <v>1E-3</v>
      </c>
      <c r="R44" s="34">
        <v>10.568</v>
      </c>
      <c r="S44" s="33" t="s">
        <v>283</v>
      </c>
      <c r="T44" s="8">
        <v>8.3000000000000004E-2</v>
      </c>
      <c r="U44" s="34" t="s">
        <v>284</v>
      </c>
      <c r="V44" s="33" t="s">
        <v>285</v>
      </c>
      <c r="W44" s="8">
        <v>2.1000000000000001E-4</v>
      </c>
      <c r="X44" s="34" t="s">
        <v>286</v>
      </c>
      <c r="Y44" s="33" t="s">
        <v>287</v>
      </c>
      <c r="Z44" s="8" t="s">
        <v>288</v>
      </c>
      <c r="AA44" s="34">
        <v>3.7929999999999999E-3</v>
      </c>
      <c r="AB44" s="9" t="s">
        <v>282</v>
      </c>
      <c r="AC44" s="2"/>
      <c r="AD44" s="3" t="str">
        <f t="shared" si="0"/>
        <v>SatTemp(40)=−40</v>
      </c>
      <c r="AE44" s="3" t="str">
        <f t="shared" si="1"/>
        <v>SatPres(40)=.001863</v>
      </c>
      <c r="AF44" s="3" t="str">
        <f t="shared" si="2"/>
        <v>Wtemp(40)=−40</v>
      </c>
      <c r="AG44" s="3" t="str">
        <f t="shared" si="3"/>
        <v>W(40)=0.0000793</v>
      </c>
      <c r="AH44" s="3" t="str">
        <f t="shared" si="4"/>
        <v>Hfg(40)=1220.38</v>
      </c>
    </row>
    <row r="45" spans="1:34" x14ac:dyDescent="0.25">
      <c r="A45" s="10" t="s">
        <v>289</v>
      </c>
      <c r="B45" s="11">
        <v>1.9840000000000001E-3</v>
      </c>
      <c r="C45" s="11">
        <v>4.0390000000000001E-3</v>
      </c>
      <c r="D45" s="37">
        <v>1.737E-2</v>
      </c>
      <c r="E45" s="13">
        <v>126322</v>
      </c>
      <c r="F45" s="38">
        <v>126322</v>
      </c>
      <c r="G45" s="41" t="s">
        <v>731</v>
      </c>
      <c r="H45" s="14">
        <v>1220.3900000000001</v>
      </c>
      <c r="I45" s="39">
        <v>1043.82</v>
      </c>
      <c r="J45" s="42" t="s">
        <v>295</v>
      </c>
      <c r="K45" s="15">
        <v>2.9011</v>
      </c>
      <c r="L45" s="43">
        <v>2.5367000000000002</v>
      </c>
      <c r="M45" s="16">
        <f t="shared" si="5"/>
        <v>41</v>
      </c>
      <c r="N45" s="24" t="s">
        <v>289</v>
      </c>
      <c r="O45" s="25">
        <v>8.4400000000000005E-5</v>
      </c>
      <c r="P45" s="33">
        <v>10.592000000000001</v>
      </c>
      <c r="Q45" s="8">
        <v>1E-3</v>
      </c>
      <c r="R45" s="34">
        <v>10.593</v>
      </c>
      <c r="S45" s="33" t="s">
        <v>290</v>
      </c>
      <c r="T45" s="8">
        <v>8.7999999999999995E-2</v>
      </c>
      <c r="U45" s="34" t="s">
        <v>291</v>
      </c>
      <c r="V45" s="33" t="s">
        <v>292</v>
      </c>
      <c r="W45" s="8">
        <v>2.2000000000000001E-4</v>
      </c>
      <c r="X45" s="34" t="s">
        <v>293</v>
      </c>
      <c r="Y45" s="33" t="s">
        <v>294</v>
      </c>
      <c r="Z45" s="8" t="s">
        <v>295</v>
      </c>
      <c r="AA45" s="34">
        <v>4.0390000000000001E-3</v>
      </c>
      <c r="AB45" s="9" t="s">
        <v>289</v>
      </c>
      <c r="AC45" s="2"/>
      <c r="AD45" s="3" t="str">
        <f t="shared" si="0"/>
        <v>SatTemp(41)=−39</v>
      </c>
      <c r="AE45" s="3" t="str">
        <f t="shared" si="1"/>
        <v>SatPres(41)=.001984</v>
      </c>
      <c r="AF45" s="3" t="str">
        <f t="shared" si="2"/>
        <v>Wtemp(41)=−39</v>
      </c>
      <c r="AG45" s="3" t="str">
        <f t="shared" si="3"/>
        <v>W(41)=0.0000844</v>
      </c>
      <c r="AH45" s="3" t="str">
        <f t="shared" si="4"/>
        <v>Hfg(41)=1220.39</v>
      </c>
    </row>
    <row r="46" spans="1:34" x14ac:dyDescent="0.25">
      <c r="A46" s="10" t="s">
        <v>296</v>
      </c>
      <c r="B46" s="11">
        <v>2.111E-3</v>
      </c>
      <c r="C46" s="11">
        <v>4.2989999999999999E-3</v>
      </c>
      <c r="D46" s="37">
        <v>1.737E-2</v>
      </c>
      <c r="E46" s="13">
        <v>118959</v>
      </c>
      <c r="F46" s="38">
        <v>118959</v>
      </c>
      <c r="G46" s="41" t="s">
        <v>732</v>
      </c>
      <c r="H46" s="14">
        <v>1220.4000000000001</v>
      </c>
      <c r="I46" s="39">
        <v>1044.27</v>
      </c>
      <c r="J46" s="42" t="s">
        <v>302</v>
      </c>
      <c r="K46" s="15">
        <v>2.8942000000000001</v>
      </c>
      <c r="L46" s="43">
        <v>2.5308999999999999</v>
      </c>
      <c r="M46" s="16">
        <f t="shared" si="5"/>
        <v>42</v>
      </c>
      <c r="N46" s="24" t="s">
        <v>296</v>
      </c>
      <c r="O46" s="25">
        <v>8.9800000000000001E-5</v>
      </c>
      <c r="P46" s="33">
        <v>10.617000000000001</v>
      </c>
      <c r="Q46" s="8">
        <v>2E-3</v>
      </c>
      <c r="R46" s="34">
        <v>10.619</v>
      </c>
      <c r="S46" s="33" t="s">
        <v>297</v>
      </c>
      <c r="T46" s="8">
        <v>9.4E-2</v>
      </c>
      <c r="U46" s="34" t="s">
        <v>298</v>
      </c>
      <c r="V46" s="33" t="s">
        <v>299</v>
      </c>
      <c r="W46" s="8">
        <v>2.4000000000000001E-4</v>
      </c>
      <c r="X46" s="34" t="s">
        <v>300</v>
      </c>
      <c r="Y46" s="33" t="s">
        <v>301</v>
      </c>
      <c r="Z46" s="8" t="s">
        <v>302</v>
      </c>
      <c r="AA46" s="34">
        <v>4.2989999999999999E-3</v>
      </c>
      <c r="AB46" s="9" t="s">
        <v>296</v>
      </c>
      <c r="AC46" s="2"/>
      <c r="AD46" s="3" t="str">
        <f t="shared" si="0"/>
        <v>SatTemp(42)=−38</v>
      </c>
      <c r="AE46" s="3" t="str">
        <f t="shared" si="1"/>
        <v>SatPres(42)=.002111</v>
      </c>
      <c r="AF46" s="3" t="str">
        <f t="shared" si="2"/>
        <v>Wtemp(42)=−38</v>
      </c>
      <c r="AG46" s="3" t="str">
        <f t="shared" si="3"/>
        <v>W(42)=0.0000898</v>
      </c>
      <c r="AH46" s="3" t="str">
        <f t="shared" si="4"/>
        <v>Hfg(42)=1220.40</v>
      </c>
    </row>
    <row r="47" spans="1:34" x14ac:dyDescent="0.25">
      <c r="A47" s="10" t="s">
        <v>303</v>
      </c>
      <c r="B47" s="11">
        <v>2.2469999999999999E-3</v>
      </c>
      <c r="C47" s="11">
        <v>4.5739999999999999E-3</v>
      </c>
      <c r="D47" s="37">
        <v>1.737E-2</v>
      </c>
      <c r="E47" s="13">
        <v>112058</v>
      </c>
      <c r="F47" s="38">
        <v>112058</v>
      </c>
      <c r="G47" s="41" t="s">
        <v>733</v>
      </c>
      <c r="H47" s="14">
        <v>1220.4000000000001</v>
      </c>
      <c r="I47" s="39">
        <v>1044.71</v>
      </c>
      <c r="J47" s="42" t="s">
        <v>309</v>
      </c>
      <c r="K47" s="15">
        <v>2.8874</v>
      </c>
      <c r="L47" s="43">
        <v>2.5251000000000001</v>
      </c>
      <c r="M47" s="16">
        <f t="shared" si="5"/>
        <v>43</v>
      </c>
      <c r="N47" s="24" t="s">
        <v>303</v>
      </c>
      <c r="O47" s="25">
        <v>9.5600000000000006E-5</v>
      </c>
      <c r="P47" s="33">
        <v>10.643000000000001</v>
      </c>
      <c r="Q47" s="8">
        <v>2E-3</v>
      </c>
      <c r="R47" s="34">
        <v>10.644</v>
      </c>
      <c r="S47" s="33" t="s">
        <v>304</v>
      </c>
      <c r="T47" s="8">
        <v>0.1</v>
      </c>
      <c r="U47" s="34" t="s">
        <v>305</v>
      </c>
      <c r="V47" s="33" t="s">
        <v>306</v>
      </c>
      <c r="W47" s="8">
        <v>2.5000000000000001E-4</v>
      </c>
      <c r="X47" s="34" t="s">
        <v>307</v>
      </c>
      <c r="Y47" s="33" t="s">
        <v>308</v>
      </c>
      <c r="Z47" s="8" t="s">
        <v>309</v>
      </c>
      <c r="AA47" s="34">
        <v>4.5750000000000001E-3</v>
      </c>
      <c r="AB47" s="9" t="s">
        <v>303</v>
      </c>
      <c r="AC47" s="2"/>
      <c r="AD47" s="3" t="str">
        <f t="shared" si="0"/>
        <v>SatTemp(43)=−37</v>
      </c>
      <c r="AE47" s="3" t="str">
        <f t="shared" si="1"/>
        <v>SatPres(43)=.002247</v>
      </c>
      <c r="AF47" s="3" t="str">
        <f t="shared" si="2"/>
        <v>Wtemp(43)=−37</v>
      </c>
      <c r="AG47" s="3" t="str">
        <f t="shared" si="3"/>
        <v>W(43)=0.0000956</v>
      </c>
      <c r="AH47" s="3" t="str">
        <f t="shared" si="4"/>
        <v>Hfg(43)=1220.40</v>
      </c>
    </row>
    <row r="48" spans="1:34" x14ac:dyDescent="0.25">
      <c r="A48" s="10" t="s">
        <v>310</v>
      </c>
      <c r="B48" s="11">
        <v>2.3900000000000002E-3</v>
      </c>
      <c r="C48" s="11">
        <v>4.8659999999999997E-3</v>
      </c>
      <c r="D48" s="37">
        <v>1.738E-2</v>
      </c>
      <c r="E48" s="13">
        <v>105592</v>
      </c>
      <c r="F48" s="38">
        <v>105592</v>
      </c>
      <c r="G48" s="41" t="s">
        <v>734</v>
      </c>
      <c r="H48" s="14">
        <v>1220.4100000000001</v>
      </c>
      <c r="I48" s="39">
        <v>1045.1500000000001</v>
      </c>
      <c r="J48" s="42" t="s">
        <v>316</v>
      </c>
      <c r="K48" s="15">
        <v>2.8805999999999998</v>
      </c>
      <c r="L48" s="43">
        <v>2.5192999999999999</v>
      </c>
      <c r="M48" s="16">
        <f t="shared" si="5"/>
        <v>44</v>
      </c>
      <c r="N48" s="24" t="s">
        <v>310</v>
      </c>
      <c r="O48" s="25">
        <v>1.0170000000000001E-4</v>
      </c>
      <c r="P48" s="33">
        <v>10.667999999999999</v>
      </c>
      <c r="Q48" s="8">
        <v>2E-3</v>
      </c>
      <c r="R48" s="34">
        <v>10.67</v>
      </c>
      <c r="S48" s="33" t="s">
        <v>311</v>
      </c>
      <c r="T48" s="8">
        <v>0.106</v>
      </c>
      <c r="U48" s="34" t="s">
        <v>312</v>
      </c>
      <c r="V48" s="33" t="s">
        <v>313</v>
      </c>
      <c r="W48" s="8">
        <v>2.7E-4</v>
      </c>
      <c r="X48" s="34" t="s">
        <v>314</v>
      </c>
      <c r="Y48" s="33" t="s">
        <v>315</v>
      </c>
      <c r="Z48" s="8" t="s">
        <v>316</v>
      </c>
      <c r="AA48" s="34">
        <v>4.8659999999999997E-3</v>
      </c>
      <c r="AB48" s="9" t="s">
        <v>310</v>
      </c>
      <c r="AC48" s="2"/>
      <c r="AD48" s="3" t="str">
        <f t="shared" si="0"/>
        <v>SatTemp(44)=−36</v>
      </c>
      <c r="AE48" s="3" t="str">
        <f t="shared" si="1"/>
        <v>SatPres(44)=.002390</v>
      </c>
      <c r="AF48" s="3" t="str">
        <f t="shared" si="2"/>
        <v>Wtemp(44)=−36</v>
      </c>
      <c r="AG48" s="3" t="str">
        <f t="shared" si="3"/>
        <v>W(44)=0.0001017</v>
      </c>
      <c r="AH48" s="3" t="str">
        <f t="shared" si="4"/>
        <v>Hfg(44)=1220.41</v>
      </c>
    </row>
    <row r="49" spans="1:34" x14ac:dyDescent="0.25">
      <c r="A49" s="10" t="s">
        <v>317</v>
      </c>
      <c r="B49" s="11">
        <v>2.542E-3</v>
      </c>
      <c r="C49" s="11">
        <v>5.1749999999999999E-3</v>
      </c>
      <c r="D49" s="37">
        <v>1.738E-2</v>
      </c>
      <c r="E49" s="13">
        <v>99522</v>
      </c>
      <c r="F49" s="38">
        <v>99522</v>
      </c>
      <c r="G49" s="41" t="s">
        <v>735</v>
      </c>
      <c r="H49" s="14">
        <v>1220.42</v>
      </c>
      <c r="I49" s="39">
        <v>1045.5899999999999</v>
      </c>
      <c r="J49" s="42" t="s">
        <v>323</v>
      </c>
      <c r="K49" s="15">
        <v>2.8738000000000001</v>
      </c>
      <c r="L49" s="43">
        <v>2.5135999999999998</v>
      </c>
      <c r="M49" s="16">
        <f t="shared" si="5"/>
        <v>45</v>
      </c>
      <c r="N49" s="24" t="s">
        <v>317</v>
      </c>
      <c r="O49" s="25">
        <v>1.081E-4</v>
      </c>
      <c r="P49" s="33">
        <v>10.693</v>
      </c>
      <c r="Q49" s="8">
        <v>2E-3</v>
      </c>
      <c r="R49" s="34">
        <v>10.695</v>
      </c>
      <c r="S49" s="33" t="s">
        <v>318</v>
      </c>
      <c r="T49" s="8">
        <v>0.113</v>
      </c>
      <c r="U49" s="34" t="s">
        <v>319</v>
      </c>
      <c r="V49" s="33" t="s">
        <v>320</v>
      </c>
      <c r="W49" s="8">
        <v>2.7999999999999998E-4</v>
      </c>
      <c r="X49" s="34" t="s">
        <v>321</v>
      </c>
      <c r="Y49" s="33" t="s">
        <v>322</v>
      </c>
      <c r="Z49" s="8" t="s">
        <v>323</v>
      </c>
      <c r="AA49" s="34">
        <v>5.1749999999999999E-3</v>
      </c>
      <c r="AB49" s="9" t="s">
        <v>317</v>
      </c>
      <c r="AC49" s="2"/>
      <c r="AD49" s="3" t="str">
        <f t="shared" si="0"/>
        <v>SatTemp(45)=−35</v>
      </c>
      <c r="AE49" s="3" t="str">
        <f t="shared" si="1"/>
        <v>SatPres(45)=.002542</v>
      </c>
      <c r="AF49" s="3" t="str">
        <f t="shared" si="2"/>
        <v>Wtemp(45)=−35</v>
      </c>
      <c r="AG49" s="3" t="str">
        <f t="shared" si="3"/>
        <v>W(45)=0.0001081</v>
      </c>
      <c r="AH49" s="3" t="str">
        <f t="shared" si="4"/>
        <v>Hfg(45)=1220.42</v>
      </c>
    </row>
    <row r="50" spans="1:34" x14ac:dyDescent="0.25">
      <c r="A50" s="10" t="s">
        <v>324</v>
      </c>
      <c r="B50" s="11">
        <v>2.702E-3</v>
      </c>
      <c r="C50" s="11">
        <v>5.5019999999999999E-3</v>
      </c>
      <c r="D50" s="37">
        <v>1.738E-2</v>
      </c>
      <c r="E50" s="13">
        <v>93828</v>
      </c>
      <c r="F50" s="38">
        <v>93828</v>
      </c>
      <c r="G50" s="41" t="s">
        <v>736</v>
      </c>
      <c r="H50" s="14">
        <v>1220.42</v>
      </c>
      <c r="I50" s="39">
        <v>1046.03</v>
      </c>
      <c r="J50" s="42" t="s">
        <v>737</v>
      </c>
      <c r="K50" s="15">
        <v>2.8671000000000002</v>
      </c>
      <c r="L50" s="43">
        <v>2.5078</v>
      </c>
      <c r="M50" s="16">
        <f t="shared" si="5"/>
        <v>46</v>
      </c>
      <c r="N50" s="24" t="s">
        <v>324</v>
      </c>
      <c r="O50" s="25">
        <v>1.15E-4</v>
      </c>
      <c r="P50" s="33">
        <v>10.718999999999999</v>
      </c>
      <c r="Q50" s="8">
        <v>2E-3</v>
      </c>
      <c r="R50" s="34">
        <v>10.721</v>
      </c>
      <c r="S50" s="33" t="s">
        <v>325</v>
      </c>
      <c r="T50" s="8">
        <v>0.12</v>
      </c>
      <c r="U50" s="34" t="s">
        <v>326</v>
      </c>
      <c r="V50" s="33" t="s">
        <v>327</v>
      </c>
      <c r="W50" s="8">
        <v>2.9999999999999997E-4</v>
      </c>
      <c r="X50" s="34" t="s">
        <v>328</v>
      </c>
      <c r="Y50" s="33" t="s">
        <v>329</v>
      </c>
      <c r="Z50" s="8" t="s">
        <v>330</v>
      </c>
      <c r="AA50" s="34">
        <v>5.5019999999999999E-3</v>
      </c>
      <c r="AB50" s="9" t="s">
        <v>324</v>
      </c>
      <c r="AC50" s="2"/>
      <c r="AD50" s="3" t="str">
        <f t="shared" si="0"/>
        <v>SatTemp(46)=−34</v>
      </c>
      <c r="AE50" s="3" t="str">
        <f t="shared" si="1"/>
        <v>SatPres(46)=.002702</v>
      </c>
      <c r="AF50" s="3" t="str">
        <f t="shared" si="2"/>
        <v>Wtemp(46)=−34</v>
      </c>
      <c r="AG50" s="3" t="str">
        <f t="shared" si="3"/>
        <v>W(46)=0.0001150</v>
      </c>
      <c r="AH50" s="3" t="str">
        <f t="shared" si="4"/>
        <v>Hfg(46)=1220.42</v>
      </c>
    </row>
    <row r="51" spans="1:34" x14ac:dyDescent="0.25">
      <c r="A51" s="10" t="s">
        <v>331</v>
      </c>
      <c r="B51" s="11">
        <v>2.872E-3</v>
      </c>
      <c r="C51" s="11">
        <v>5.8479999999999999E-3</v>
      </c>
      <c r="D51" s="37">
        <v>1.738E-2</v>
      </c>
      <c r="E51" s="13">
        <v>88489</v>
      </c>
      <c r="F51" s="38">
        <v>88489</v>
      </c>
      <c r="G51" s="41" t="s">
        <v>738</v>
      </c>
      <c r="H51" s="14">
        <v>1220.43</v>
      </c>
      <c r="I51" s="39">
        <v>1046.48</v>
      </c>
      <c r="J51" s="42" t="s">
        <v>337</v>
      </c>
      <c r="K51" s="15">
        <v>2.8603999999999998</v>
      </c>
      <c r="L51" s="43">
        <v>2.5022000000000002</v>
      </c>
      <c r="M51" s="16">
        <f t="shared" si="5"/>
        <v>47</v>
      </c>
      <c r="N51" s="24" t="s">
        <v>331</v>
      </c>
      <c r="O51" s="25">
        <v>1.2219999999999999E-4</v>
      </c>
      <c r="P51" s="33">
        <v>10.744</v>
      </c>
      <c r="Q51" s="8">
        <v>2E-3</v>
      </c>
      <c r="R51" s="34">
        <v>10.746</v>
      </c>
      <c r="S51" s="33" t="s">
        <v>332</v>
      </c>
      <c r="T51" s="8">
        <v>0.128</v>
      </c>
      <c r="U51" s="34" t="s">
        <v>333</v>
      </c>
      <c r="V51" s="33" t="s">
        <v>334</v>
      </c>
      <c r="W51" s="8">
        <v>3.2000000000000003E-4</v>
      </c>
      <c r="X51" s="34" t="s">
        <v>335</v>
      </c>
      <c r="Y51" s="33" t="s">
        <v>336</v>
      </c>
      <c r="Z51" s="8" t="s">
        <v>337</v>
      </c>
      <c r="AA51" s="34">
        <v>5.8479999999999999E-3</v>
      </c>
      <c r="AB51" s="9" t="s">
        <v>331</v>
      </c>
      <c r="AC51" s="2"/>
      <c r="AD51" s="3" t="str">
        <f t="shared" si="0"/>
        <v>SatTemp(47)=−33</v>
      </c>
      <c r="AE51" s="3" t="str">
        <f t="shared" si="1"/>
        <v>SatPres(47)=.002872</v>
      </c>
      <c r="AF51" s="3" t="str">
        <f t="shared" si="2"/>
        <v>Wtemp(47)=−33</v>
      </c>
      <c r="AG51" s="3" t="str">
        <f t="shared" si="3"/>
        <v>W(47)=0.0001222</v>
      </c>
      <c r="AH51" s="3" t="str">
        <f t="shared" si="4"/>
        <v>Hfg(47)=1220.43</v>
      </c>
    </row>
    <row r="52" spans="1:34" x14ac:dyDescent="0.25">
      <c r="A52" s="10" t="s">
        <v>338</v>
      </c>
      <c r="B52" s="11">
        <v>3.052E-3</v>
      </c>
      <c r="C52" s="11">
        <v>6.2129999999999998E-3</v>
      </c>
      <c r="D52" s="37">
        <v>1.738E-2</v>
      </c>
      <c r="E52" s="13">
        <v>83474</v>
      </c>
      <c r="F52" s="38">
        <v>83474</v>
      </c>
      <c r="G52" s="41" t="s">
        <v>739</v>
      </c>
      <c r="H52" s="14">
        <v>1220.43</v>
      </c>
      <c r="I52" s="39">
        <v>1046.92</v>
      </c>
      <c r="J52" s="42" t="s">
        <v>344</v>
      </c>
      <c r="K52" s="15">
        <v>2.8536999999999999</v>
      </c>
      <c r="L52" s="43">
        <v>2.4965000000000002</v>
      </c>
      <c r="M52" s="16">
        <f t="shared" si="5"/>
        <v>48</v>
      </c>
      <c r="N52" s="24" t="s">
        <v>338</v>
      </c>
      <c r="O52" s="25">
        <v>1.2980000000000001E-4</v>
      </c>
      <c r="P52" s="33">
        <v>10.769</v>
      </c>
      <c r="Q52" s="8">
        <v>2E-3</v>
      </c>
      <c r="R52" s="34">
        <v>10.772</v>
      </c>
      <c r="S52" s="33" t="s">
        <v>339</v>
      </c>
      <c r="T52" s="8">
        <v>0.13600000000000001</v>
      </c>
      <c r="U52" s="34" t="s">
        <v>340</v>
      </c>
      <c r="V52" s="33" t="s">
        <v>341</v>
      </c>
      <c r="W52" s="8">
        <v>3.4000000000000002E-4</v>
      </c>
      <c r="X52" s="34" t="s">
        <v>342</v>
      </c>
      <c r="Y52" s="33" t="s">
        <v>343</v>
      </c>
      <c r="Z52" s="8" t="s">
        <v>344</v>
      </c>
      <c r="AA52" s="34">
        <v>6.2139999999999999E-3</v>
      </c>
      <c r="AB52" s="9" t="s">
        <v>338</v>
      </c>
      <c r="AC52" s="2"/>
      <c r="AD52" s="3" t="str">
        <f t="shared" si="0"/>
        <v>SatTemp(48)=−32</v>
      </c>
      <c r="AE52" s="3" t="str">
        <f t="shared" si="1"/>
        <v>SatPres(48)=.003052</v>
      </c>
      <c r="AF52" s="3" t="str">
        <f t="shared" si="2"/>
        <v>Wtemp(48)=−32</v>
      </c>
      <c r="AG52" s="3" t="str">
        <f t="shared" si="3"/>
        <v>W(48)=0.0001298</v>
      </c>
      <c r="AH52" s="3" t="str">
        <f t="shared" si="4"/>
        <v>Hfg(48)=1220.43</v>
      </c>
    </row>
    <row r="53" spans="1:34" x14ac:dyDescent="0.25">
      <c r="A53" s="10" t="s">
        <v>345</v>
      </c>
      <c r="B53" s="11">
        <v>3.2420000000000001E-3</v>
      </c>
      <c r="C53" s="11">
        <v>6.6E-3</v>
      </c>
      <c r="D53" s="37">
        <v>1.738E-2</v>
      </c>
      <c r="E53" s="13">
        <v>78763</v>
      </c>
      <c r="F53" s="38">
        <v>78763</v>
      </c>
      <c r="G53" s="41" t="s">
        <v>740</v>
      </c>
      <c r="H53" s="14">
        <v>1220.43</v>
      </c>
      <c r="I53" s="39">
        <v>1047.3599999999999</v>
      </c>
      <c r="J53" s="42" t="s">
        <v>351</v>
      </c>
      <c r="K53" s="15">
        <v>2.847</v>
      </c>
      <c r="L53" s="43">
        <v>2.4908999999999999</v>
      </c>
      <c r="M53" s="16">
        <f t="shared" si="5"/>
        <v>49</v>
      </c>
      <c r="N53" s="24" t="s">
        <v>345</v>
      </c>
      <c r="O53" s="25">
        <v>1.3789999999999999E-4</v>
      </c>
      <c r="P53" s="33">
        <v>10.795</v>
      </c>
      <c r="Q53" s="8">
        <v>2E-3</v>
      </c>
      <c r="R53" s="34">
        <v>10.797000000000001</v>
      </c>
      <c r="S53" s="33" t="s">
        <v>346</v>
      </c>
      <c r="T53" s="8">
        <v>0.14499999999999999</v>
      </c>
      <c r="U53" s="34" t="s">
        <v>347</v>
      </c>
      <c r="V53" s="33" t="s">
        <v>348</v>
      </c>
      <c r="W53" s="8">
        <v>3.6000000000000002E-4</v>
      </c>
      <c r="X53" s="34" t="s">
        <v>349</v>
      </c>
      <c r="Y53" s="33" t="s">
        <v>350</v>
      </c>
      <c r="Z53" s="8" t="s">
        <v>351</v>
      </c>
      <c r="AA53" s="34">
        <v>6.6010000000000001E-3</v>
      </c>
      <c r="AB53" s="9" t="s">
        <v>345</v>
      </c>
      <c r="AC53" s="2"/>
      <c r="AD53" s="3" t="str">
        <f t="shared" si="0"/>
        <v>SatTemp(49)=−31</v>
      </c>
      <c r="AE53" s="3" t="str">
        <f t="shared" si="1"/>
        <v>SatPres(49)=.003242</v>
      </c>
      <c r="AF53" s="3" t="str">
        <f t="shared" si="2"/>
        <v>Wtemp(49)=−31</v>
      </c>
      <c r="AG53" s="3" t="str">
        <f t="shared" si="3"/>
        <v>W(49)=0.0001379</v>
      </c>
      <c r="AH53" s="3" t="str">
        <f t="shared" si="4"/>
        <v>Hfg(49)=1220.43</v>
      </c>
    </row>
    <row r="54" spans="1:34" x14ac:dyDescent="0.25">
      <c r="A54" s="10" t="s">
        <v>352</v>
      </c>
      <c r="B54" s="11">
        <v>3.4429999999999999E-3</v>
      </c>
      <c r="C54" s="11">
        <v>7.0089999999999996E-3</v>
      </c>
      <c r="D54" s="37">
        <v>1.738E-2</v>
      </c>
      <c r="E54" s="13">
        <v>74341</v>
      </c>
      <c r="F54" s="38">
        <v>74341</v>
      </c>
      <c r="G54" s="41" t="s">
        <v>741</v>
      </c>
      <c r="H54" s="14">
        <v>1220.43</v>
      </c>
      <c r="I54" s="39">
        <v>1047.8</v>
      </c>
      <c r="J54" s="42" t="s">
        <v>358</v>
      </c>
      <c r="K54" s="15">
        <v>2.8403999999999998</v>
      </c>
      <c r="L54" s="43">
        <v>2.4853000000000001</v>
      </c>
      <c r="M54" s="16">
        <f t="shared" si="5"/>
        <v>50</v>
      </c>
      <c r="N54" s="24" t="s">
        <v>352</v>
      </c>
      <c r="O54" s="25">
        <v>1.4650000000000001E-4</v>
      </c>
      <c r="P54" s="33">
        <v>10.82</v>
      </c>
      <c r="Q54" s="8">
        <v>3.0000000000000001E-3</v>
      </c>
      <c r="R54" s="34">
        <v>10.821999999999999</v>
      </c>
      <c r="S54" s="33" t="s">
        <v>353</v>
      </c>
      <c r="T54" s="8">
        <v>0.154</v>
      </c>
      <c r="U54" s="34" t="s">
        <v>354</v>
      </c>
      <c r="V54" s="33" t="s">
        <v>355</v>
      </c>
      <c r="W54" s="8">
        <v>3.8000000000000002E-4</v>
      </c>
      <c r="X54" s="34" t="s">
        <v>356</v>
      </c>
      <c r="Y54" s="33" t="s">
        <v>357</v>
      </c>
      <c r="Z54" s="8" t="s">
        <v>358</v>
      </c>
      <c r="AA54" s="34">
        <v>7.0089999999999996E-3</v>
      </c>
      <c r="AB54" s="9" t="s">
        <v>352</v>
      </c>
      <c r="AC54" s="2"/>
      <c r="AD54" s="3" t="str">
        <f t="shared" si="0"/>
        <v>SatTemp(50)=−30</v>
      </c>
      <c r="AE54" s="3" t="str">
        <f t="shared" si="1"/>
        <v>SatPres(50)=.003443</v>
      </c>
      <c r="AF54" s="3" t="str">
        <f t="shared" si="2"/>
        <v>Wtemp(50)=−30</v>
      </c>
      <c r="AG54" s="3" t="str">
        <f t="shared" si="3"/>
        <v>W(50)=0.0001465</v>
      </c>
      <c r="AH54" s="3" t="str">
        <f t="shared" si="4"/>
        <v>Hfg(50)=1220.43</v>
      </c>
    </row>
    <row r="55" spans="1:34" x14ac:dyDescent="0.25">
      <c r="A55" s="10" t="s">
        <v>359</v>
      </c>
      <c r="B55" s="11">
        <v>3.6549999999999998E-3</v>
      </c>
      <c r="C55" s="11">
        <v>7.4409999999999997E-3</v>
      </c>
      <c r="D55" s="37">
        <v>1.738E-2</v>
      </c>
      <c r="E55" s="13">
        <v>70187</v>
      </c>
      <c r="F55" s="38">
        <v>70187</v>
      </c>
      <c r="G55" s="41" t="s">
        <v>742</v>
      </c>
      <c r="H55" s="14">
        <v>1220.43</v>
      </c>
      <c r="I55" s="39">
        <v>1048.25</v>
      </c>
      <c r="J55" s="42" t="s">
        <v>365</v>
      </c>
      <c r="K55" s="15">
        <v>2.8338000000000001</v>
      </c>
      <c r="L55" s="43">
        <v>2.4796999999999998</v>
      </c>
      <c r="M55" s="16">
        <f t="shared" si="5"/>
        <v>51</v>
      </c>
      <c r="N55" s="24" t="s">
        <v>359</v>
      </c>
      <c r="O55" s="25">
        <v>1.5550000000000001E-4</v>
      </c>
      <c r="P55" s="33">
        <v>10.845000000000001</v>
      </c>
      <c r="Q55" s="8">
        <v>3.0000000000000001E-3</v>
      </c>
      <c r="R55" s="34">
        <v>10.848000000000001</v>
      </c>
      <c r="S55" s="33" t="s">
        <v>360</v>
      </c>
      <c r="T55" s="8">
        <v>0.16300000000000001</v>
      </c>
      <c r="U55" s="34" t="s">
        <v>361</v>
      </c>
      <c r="V55" s="33" t="s">
        <v>362</v>
      </c>
      <c r="W55" s="8">
        <v>4.0000000000000002E-4</v>
      </c>
      <c r="X55" s="34" t="s">
        <v>363</v>
      </c>
      <c r="Y55" s="33" t="s">
        <v>364</v>
      </c>
      <c r="Z55" s="8" t="s">
        <v>365</v>
      </c>
      <c r="AA55" s="34">
        <v>7.4419999999999998E-3</v>
      </c>
      <c r="AB55" s="9" t="s">
        <v>359</v>
      </c>
      <c r="AC55" s="2"/>
      <c r="AD55" s="3" t="str">
        <f t="shared" si="0"/>
        <v>SatTemp(51)=−29</v>
      </c>
      <c r="AE55" s="3" t="str">
        <f t="shared" si="1"/>
        <v>SatPres(51)=.003655</v>
      </c>
      <c r="AF55" s="3" t="str">
        <f t="shared" si="2"/>
        <v>Wtemp(51)=−29</v>
      </c>
      <c r="AG55" s="3" t="str">
        <f t="shared" si="3"/>
        <v>W(51)=0.0001555</v>
      </c>
      <c r="AH55" s="3" t="str">
        <f t="shared" si="4"/>
        <v>Hfg(51)=1220.43</v>
      </c>
    </row>
    <row r="56" spans="1:34" x14ac:dyDescent="0.25">
      <c r="A56" s="10" t="s">
        <v>366</v>
      </c>
      <c r="B56" s="11">
        <v>3.8790000000000001E-3</v>
      </c>
      <c r="C56" s="11">
        <v>7.8980000000000005E-3</v>
      </c>
      <c r="D56" s="37">
        <v>1.7389999999999999E-2</v>
      </c>
      <c r="E56" s="13">
        <v>66282</v>
      </c>
      <c r="F56" s="38">
        <v>66282</v>
      </c>
      <c r="G56" s="41" t="s">
        <v>743</v>
      </c>
      <c r="H56" s="14">
        <v>1220.43</v>
      </c>
      <c r="I56" s="39">
        <v>1048.69</v>
      </c>
      <c r="J56" s="42" t="s">
        <v>372</v>
      </c>
      <c r="K56" s="15">
        <v>2.8271999999999999</v>
      </c>
      <c r="L56" s="43">
        <v>2.4742000000000002</v>
      </c>
      <c r="M56" s="16">
        <f t="shared" si="5"/>
        <v>52</v>
      </c>
      <c r="N56" s="24" t="s">
        <v>366</v>
      </c>
      <c r="O56" s="25">
        <v>1.65E-4</v>
      </c>
      <c r="P56" s="33">
        <v>10.871</v>
      </c>
      <c r="Q56" s="8">
        <v>3.0000000000000001E-3</v>
      </c>
      <c r="R56" s="34">
        <v>10.872999999999999</v>
      </c>
      <c r="S56" s="33" t="s">
        <v>367</v>
      </c>
      <c r="T56" s="8">
        <v>0.17299999999999999</v>
      </c>
      <c r="U56" s="34" t="s">
        <v>368</v>
      </c>
      <c r="V56" s="33" t="s">
        <v>369</v>
      </c>
      <c r="W56" s="8">
        <v>4.2999999999999999E-4</v>
      </c>
      <c r="X56" s="34" t="s">
        <v>370</v>
      </c>
      <c r="Y56" s="33" t="s">
        <v>371</v>
      </c>
      <c r="Z56" s="8" t="s">
        <v>372</v>
      </c>
      <c r="AA56" s="34">
        <v>7.8980000000000005E-3</v>
      </c>
      <c r="AB56" s="9" t="s">
        <v>366</v>
      </c>
      <c r="AC56" s="2"/>
      <c r="AD56" s="3" t="str">
        <f t="shared" si="0"/>
        <v>SatTemp(52)=−28</v>
      </c>
      <c r="AE56" s="3" t="str">
        <f t="shared" si="1"/>
        <v>SatPres(52)=.003879</v>
      </c>
      <c r="AF56" s="3" t="str">
        <f t="shared" si="2"/>
        <v>Wtemp(52)=−28</v>
      </c>
      <c r="AG56" s="3" t="str">
        <f t="shared" si="3"/>
        <v>W(52)=0.0001650</v>
      </c>
      <c r="AH56" s="3" t="str">
        <f t="shared" si="4"/>
        <v>Hfg(52)=1220.43</v>
      </c>
    </row>
    <row r="57" spans="1:34" x14ac:dyDescent="0.25">
      <c r="A57" s="10" t="s">
        <v>373</v>
      </c>
      <c r="B57" s="11">
        <v>4.1159999999999999E-3</v>
      </c>
      <c r="C57" s="11">
        <v>8.3800000000000003E-3</v>
      </c>
      <c r="D57" s="37">
        <v>1.7389999999999999E-2</v>
      </c>
      <c r="E57" s="13">
        <v>62613</v>
      </c>
      <c r="F57" s="38">
        <v>62613</v>
      </c>
      <c r="G57" s="41" t="s">
        <v>744</v>
      </c>
      <c r="H57" s="14">
        <v>1220.43</v>
      </c>
      <c r="I57" s="39">
        <v>1049.1300000000001</v>
      </c>
      <c r="J57" s="42" t="s">
        <v>379</v>
      </c>
      <c r="K57" s="15">
        <v>2.8207</v>
      </c>
      <c r="L57" s="43">
        <v>2.4687000000000001</v>
      </c>
      <c r="M57" s="16">
        <f t="shared" si="5"/>
        <v>53</v>
      </c>
      <c r="N57" s="24" t="s">
        <v>373</v>
      </c>
      <c r="O57" s="25">
        <v>1.751E-4</v>
      </c>
      <c r="P57" s="33">
        <v>10.896000000000001</v>
      </c>
      <c r="Q57" s="8">
        <v>3.0000000000000001E-3</v>
      </c>
      <c r="R57" s="34">
        <v>10.898999999999999</v>
      </c>
      <c r="S57" s="33" t="s">
        <v>374</v>
      </c>
      <c r="T57" s="8">
        <v>0.184</v>
      </c>
      <c r="U57" s="34" t="s">
        <v>375</v>
      </c>
      <c r="V57" s="33" t="s">
        <v>376</v>
      </c>
      <c r="W57" s="8">
        <v>4.4999999999999999E-4</v>
      </c>
      <c r="X57" s="34" t="s">
        <v>377</v>
      </c>
      <c r="Y57" s="33" t="s">
        <v>378</v>
      </c>
      <c r="Z57" s="8" t="s">
        <v>379</v>
      </c>
      <c r="AA57" s="34">
        <v>8.3809999999999996E-3</v>
      </c>
      <c r="AB57" s="9" t="s">
        <v>373</v>
      </c>
      <c r="AC57" s="2"/>
      <c r="AD57" s="3" t="str">
        <f t="shared" si="0"/>
        <v>SatTemp(53)=−27</v>
      </c>
      <c r="AE57" s="3" t="str">
        <f t="shared" si="1"/>
        <v>SatPres(53)=.004116</v>
      </c>
      <c r="AF57" s="3" t="str">
        <f t="shared" si="2"/>
        <v>Wtemp(53)=−27</v>
      </c>
      <c r="AG57" s="3" t="str">
        <f t="shared" si="3"/>
        <v>W(53)=0.0001751</v>
      </c>
      <c r="AH57" s="3" t="str">
        <f t="shared" si="4"/>
        <v>Hfg(53)=1220.43</v>
      </c>
    </row>
    <row r="58" spans="1:34" x14ac:dyDescent="0.25">
      <c r="A58" s="10" t="s">
        <v>380</v>
      </c>
      <c r="B58" s="11">
        <v>4.3660000000000001E-3</v>
      </c>
      <c r="C58" s="11">
        <v>8.8900000000000003E-3</v>
      </c>
      <c r="D58" s="37">
        <v>1.7389999999999999E-2</v>
      </c>
      <c r="E58" s="13">
        <v>59161</v>
      </c>
      <c r="F58" s="38">
        <v>59161</v>
      </c>
      <c r="G58" s="41" t="s">
        <v>745</v>
      </c>
      <c r="H58" s="14">
        <v>1220.43</v>
      </c>
      <c r="I58" s="39">
        <v>1049.57</v>
      </c>
      <c r="J58" s="42" t="s">
        <v>386</v>
      </c>
      <c r="K58" s="15">
        <v>2.8142</v>
      </c>
      <c r="L58" s="43">
        <v>2.4632000000000001</v>
      </c>
      <c r="M58" s="16">
        <f t="shared" si="5"/>
        <v>54</v>
      </c>
      <c r="N58" s="24" t="s">
        <v>380</v>
      </c>
      <c r="O58" s="25">
        <v>1.8579999999999999E-4</v>
      </c>
      <c r="P58" s="33">
        <v>10.920999999999999</v>
      </c>
      <c r="Q58" s="8">
        <v>3.0000000000000001E-3</v>
      </c>
      <c r="R58" s="34">
        <v>10.923999999999999</v>
      </c>
      <c r="S58" s="33" t="s">
        <v>381</v>
      </c>
      <c r="T58" s="8">
        <v>0.19500000000000001</v>
      </c>
      <c r="U58" s="34" t="s">
        <v>382</v>
      </c>
      <c r="V58" s="33" t="s">
        <v>383</v>
      </c>
      <c r="W58" s="8">
        <v>4.8000000000000001E-4</v>
      </c>
      <c r="X58" s="34" t="s">
        <v>384</v>
      </c>
      <c r="Y58" s="33" t="s">
        <v>385</v>
      </c>
      <c r="Z58" s="8" t="s">
        <v>386</v>
      </c>
      <c r="AA58" s="34">
        <v>8.8900000000000003E-3</v>
      </c>
      <c r="AB58" s="9" t="s">
        <v>380</v>
      </c>
      <c r="AC58" s="2"/>
      <c r="AD58" s="3" t="str">
        <f t="shared" si="0"/>
        <v>SatTemp(54)=−26</v>
      </c>
      <c r="AE58" s="3" t="str">
        <f t="shared" si="1"/>
        <v>SatPres(54)=.004366</v>
      </c>
      <c r="AF58" s="3" t="str">
        <f t="shared" si="2"/>
        <v>Wtemp(54)=−26</v>
      </c>
      <c r="AG58" s="3" t="str">
        <f t="shared" si="3"/>
        <v>W(54)=0.0001858</v>
      </c>
      <c r="AH58" s="3" t="str">
        <f t="shared" si="4"/>
        <v>Hfg(54)=1220.43</v>
      </c>
    </row>
    <row r="59" spans="1:34" x14ac:dyDescent="0.25">
      <c r="A59" s="10" t="s">
        <v>387</v>
      </c>
      <c r="B59" s="11">
        <v>4.6299999999999996E-3</v>
      </c>
      <c r="C59" s="11">
        <v>9.4280000000000006E-3</v>
      </c>
      <c r="D59" s="37">
        <v>1.7389999999999999E-2</v>
      </c>
      <c r="E59" s="13">
        <v>55915</v>
      </c>
      <c r="F59" s="38">
        <v>55915</v>
      </c>
      <c r="G59" s="41" t="s">
        <v>746</v>
      </c>
      <c r="H59" s="14">
        <v>1220.42</v>
      </c>
      <c r="I59" s="39">
        <v>1050.01</v>
      </c>
      <c r="J59" s="42" t="s">
        <v>393</v>
      </c>
      <c r="K59" s="15">
        <v>2.8077000000000001</v>
      </c>
      <c r="L59" s="43">
        <v>2.4577</v>
      </c>
      <c r="M59" s="16">
        <f t="shared" si="5"/>
        <v>55</v>
      </c>
      <c r="N59" s="24" t="s">
        <v>387</v>
      </c>
      <c r="O59" s="25">
        <v>1.9699999999999999E-4</v>
      </c>
      <c r="P59" s="33">
        <v>10.946999999999999</v>
      </c>
      <c r="Q59" s="8">
        <v>3.0000000000000001E-3</v>
      </c>
      <c r="R59" s="34">
        <v>10.95</v>
      </c>
      <c r="S59" s="33" t="s">
        <v>388</v>
      </c>
      <c r="T59" s="8">
        <v>0.20699999999999999</v>
      </c>
      <c r="U59" s="34" t="s">
        <v>389</v>
      </c>
      <c r="V59" s="33" t="s">
        <v>390</v>
      </c>
      <c r="W59" s="8">
        <v>5.1000000000000004E-4</v>
      </c>
      <c r="X59" s="34" t="s">
        <v>391</v>
      </c>
      <c r="Y59" s="33" t="s">
        <v>392</v>
      </c>
      <c r="Z59" s="8" t="s">
        <v>393</v>
      </c>
      <c r="AA59" s="34">
        <v>9.4280000000000006E-3</v>
      </c>
      <c r="AB59" s="9" t="s">
        <v>387</v>
      </c>
      <c r="AC59" s="2"/>
      <c r="AD59" s="3" t="str">
        <f t="shared" si="0"/>
        <v>SatTemp(55)=−25</v>
      </c>
      <c r="AE59" s="3" t="str">
        <f t="shared" si="1"/>
        <v>SatPres(55)=.004630</v>
      </c>
      <c r="AF59" s="3" t="str">
        <f t="shared" si="2"/>
        <v>Wtemp(55)=−25</v>
      </c>
      <c r="AG59" s="3" t="str">
        <f t="shared" si="3"/>
        <v>W(55)=0.0001970</v>
      </c>
      <c r="AH59" s="3" t="str">
        <f t="shared" si="4"/>
        <v>Hfg(55)=1220.42</v>
      </c>
    </row>
    <row r="60" spans="1:34" x14ac:dyDescent="0.25">
      <c r="A60" s="10" t="s">
        <v>394</v>
      </c>
      <c r="B60" s="11">
        <v>4.9090000000000002E-3</v>
      </c>
      <c r="C60" s="11">
        <v>9.9950000000000004E-3</v>
      </c>
      <c r="D60" s="37">
        <v>1.7389999999999999E-2</v>
      </c>
      <c r="E60" s="13">
        <v>52861</v>
      </c>
      <c r="F60" s="38">
        <v>52861</v>
      </c>
      <c r="G60" s="41" t="s">
        <v>747</v>
      </c>
      <c r="H60" s="14">
        <v>1220.42</v>
      </c>
      <c r="I60" s="39">
        <v>1050.46</v>
      </c>
      <c r="J60" s="42" t="s">
        <v>400</v>
      </c>
      <c r="K60" s="15">
        <v>2.8012999999999999</v>
      </c>
      <c r="L60" s="43">
        <v>2.4523000000000001</v>
      </c>
      <c r="M60" s="16">
        <f t="shared" si="5"/>
        <v>56</v>
      </c>
      <c r="N60" s="24" t="s">
        <v>394</v>
      </c>
      <c r="O60" s="25">
        <v>2.0880000000000001E-4</v>
      </c>
      <c r="P60" s="33">
        <v>10.972</v>
      </c>
      <c r="Q60" s="8">
        <v>4.0000000000000001E-3</v>
      </c>
      <c r="R60" s="34">
        <v>10.976000000000001</v>
      </c>
      <c r="S60" s="33" t="s">
        <v>395</v>
      </c>
      <c r="T60" s="8">
        <v>0.22</v>
      </c>
      <c r="U60" s="34" t="s">
        <v>396</v>
      </c>
      <c r="V60" s="33" t="s">
        <v>397</v>
      </c>
      <c r="W60" s="8">
        <v>5.4000000000000001E-4</v>
      </c>
      <c r="X60" s="34" t="s">
        <v>398</v>
      </c>
      <c r="Y60" s="33" t="s">
        <v>399</v>
      </c>
      <c r="Z60" s="8" t="s">
        <v>400</v>
      </c>
      <c r="AA60" s="34">
        <v>9.9950000000000004E-3</v>
      </c>
      <c r="AB60" s="9" t="s">
        <v>394</v>
      </c>
      <c r="AC60" s="2"/>
      <c r="AD60" s="3" t="str">
        <f t="shared" si="0"/>
        <v>SatTemp(56)=−24</v>
      </c>
      <c r="AE60" s="3" t="str">
        <f t="shared" si="1"/>
        <v>SatPres(56)=.004909</v>
      </c>
      <c r="AF60" s="3" t="str">
        <f t="shared" si="2"/>
        <v>Wtemp(56)=−24</v>
      </c>
      <c r="AG60" s="3" t="str">
        <f t="shared" si="3"/>
        <v>W(56)=0.0002088</v>
      </c>
      <c r="AH60" s="3" t="str">
        <f t="shared" si="4"/>
        <v>Hfg(56)=1220.42</v>
      </c>
    </row>
    <row r="61" spans="1:34" x14ac:dyDescent="0.25">
      <c r="A61" s="10" t="s">
        <v>401</v>
      </c>
      <c r="B61" s="11">
        <v>5.2030000000000002E-3</v>
      </c>
      <c r="C61" s="11">
        <v>1.0593999999999999E-2</v>
      </c>
      <c r="D61" s="37">
        <v>1.7389999999999999E-2</v>
      </c>
      <c r="E61" s="13">
        <v>49986</v>
      </c>
      <c r="F61" s="38">
        <v>49986</v>
      </c>
      <c r="G61" s="41" t="s">
        <v>748</v>
      </c>
      <c r="H61" s="14">
        <v>1220.4100000000001</v>
      </c>
      <c r="I61" s="39">
        <v>1050.9000000000001</v>
      </c>
      <c r="J61" s="42" t="s">
        <v>407</v>
      </c>
      <c r="K61" s="15">
        <v>2.7948</v>
      </c>
      <c r="L61" s="43">
        <v>2.4468999999999999</v>
      </c>
      <c r="M61" s="16">
        <f t="shared" si="5"/>
        <v>57</v>
      </c>
      <c r="N61" s="24" t="s">
        <v>401</v>
      </c>
      <c r="O61" s="25">
        <v>2.2139999999999999E-4</v>
      </c>
      <c r="P61" s="33">
        <v>10.997</v>
      </c>
      <c r="Q61" s="8">
        <v>4.0000000000000001E-3</v>
      </c>
      <c r="R61" s="34">
        <v>11.000999999999999</v>
      </c>
      <c r="S61" s="33" t="s">
        <v>402</v>
      </c>
      <c r="T61" s="8">
        <v>0.23300000000000001</v>
      </c>
      <c r="U61" s="34" t="s">
        <v>403</v>
      </c>
      <c r="V61" s="33" t="s">
        <v>404</v>
      </c>
      <c r="W61" s="8">
        <v>5.6999999999999998E-4</v>
      </c>
      <c r="X61" s="34" t="s">
        <v>405</v>
      </c>
      <c r="Y61" s="33" t="s">
        <v>406</v>
      </c>
      <c r="Z61" s="8" t="s">
        <v>407</v>
      </c>
      <c r="AA61" s="34">
        <v>1.0593999999999999E-2</v>
      </c>
      <c r="AB61" s="9" t="s">
        <v>401</v>
      </c>
      <c r="AC61" s="2"/>
      <c r="AD61" s="3" t="str">
        <f t="shared" si="0"/>
        <v>SatTemp(57)=−23</v>
      </c>
      <c r="AE61" s="3" t="str">
        <f t="shared" si="1"/>
        <v>SatPres(57)=.005203</v>
      </c>
      <c r="AF61" s="3" t="str">
        <f t="shared" si="2"/>
        <v>Wtemp(57)=−23</v>
      </c>
      <c r="AG61" s="3" t="str">
        <f t="shared" si="3"/>
        <v>W(57)=0.0002214</v>
      </c>
      <c r="AH61" s="3" t="str">
        <f t="shared" si="4"/>
        <v>Hfg(57)=1220.41</v>
      </c>
    </row>
    <row r="62" spans="1:34" x14ac:dyDescent="0.25">
      <c r="A62" s="10" t="s">
        <v>408</v>
      </c>
      <c r="B62" s="11">
        <v>5.5139999999999998E-3</v>
      </c>
      <c r="C62" s="11">
        <v>1.1226E-2</v>
      </c>
      <c r="D62" s="37">
        <v>1.7389999999999999E-2</v>
      </c>
      <c r="E62" s="13">
        <v>47281</v>
      </c>
      <c r="F62" s="38">
        <v>47281</v>
      </c>
      <c r="G62" s="41" t="s">
        <v>749</v>
      </c>
      <c r="H62" s="14">
        <v>1220.4100000000001</v>
      </c>
      <c r="I62" s="39">
        <v>1051.3399999999999</v>
      </c>
      <c r="J62" s="42" t="s">
        <v>414</v>
      </c>
      <c r="K62" s="15">
        <v>2.7884000000000002</v>
      </c>
      <c r="L62" s="43">
        <v>2.4415</v>
      </c>
      <c r="M62" s="16">
        <f t="shared" si="5"/>
        <v>58</v>
      </c>
      <c r="N62" s="24" t="s">
        <v>408</v>
      </c>
      <c r="O62" s="25">
        <v>2.3460000000000001E-4</v>
      </c>
      <c r="P62" s="33">
        <v>11.022</v>
      </c>
      <c r="Q62" s="8">
        <v>4.0000000000000001E-3</v>
      </c>
      <c r="R62" s="34">
        <v>11.026999999999999</v>
      </c>
      <c r="S62" s="33" t="s">
        <v>409</v>
      </c>
      <c r="T62" s="8">
        <v>0.247</v>
      </c>
      <c r="U62" s="34" t="s">
        <v>410</v>
      </c>
      <c r="V62" s="33" t="s">
        <v>411</v>
      </c>
      <c r="W62" s="8">
        <v>5.9999999999999995E-4</v>
      </c>
      <c r="X62" s="34" t="s">
        <v>412</v>
      </c>
      <c r="Y62" s="33" t="s">
        <v>413</v>
      </c>
      <c r="Z62" s="8" t="s">
        <v>414</v>
      </c>
      <c r="AA62" s="34">
        <v>1.1226E-2</v>
      </c>
      <c r="AB62" s="9" t="s">
        <v>408</v>
      </c>
      <c r="AC62" s="2"/>
      <c r="AD62" s="3" t="str">
        <f t="shared" si="0"/>
        <v>SatTemp(58)=−22</v>
      </c>
      <c r="AE62" s="3" t="str">
        <f t="shared" si="1"/>
        <v>SatPres(58)=.005514</v>
      </c>
      <c r="AF62" s="3" t="str">
        <f t="shared" si="2"/>
        <v>Wtemp(58)=−22</v>
      </c>
      <c r="AG62" s="3" t="str">
        <f t="shared" si="3"/>
        <v>W(58)=0.0002346</v>
      </c>
      <c r="AH62" s="3" t="str">
        <f t="shared" si="4"/>
        <v>Hfg(58)=1220.41</v>
      </c>
    </row>
    <row r="63" spans="1:34" x14ac:dyDescent="0.25">
      <c r="A63" s="10" t="s">
        <v>415</v>
      </c>
      <c r="B63" s="11">
        <v>5.8409999999999998E-3</v>
      </c>
      <c r="C63" s="11">
        <v>1.1892E-2</v>
      </c>
      <c r="D63" s="37">
        <v>1.7399999999999999E-2</v>
      </c>
      <c r="E63" s="13">
        <v>44733</v>
      </c>
      <c r="F63" s="38">
        <v>44733</v>
      </c>
      <c r="G63" s="41" t="s">
        <v>750</v>
      </c>
      <c r="H63" s="14">
        <v>1220.4000000000001</v>
      </c>
      <c r="I63" s="39">
        <v>1051.78</v>
      </c>
      <c r="J63" s="42" t="s">
        <v>421</v>
      </c>
      <c r="K63" s="15">
        <v>2.782</v>
      </c>
      <c r="L63" s="43">
        <v>2.4361999999999999</v>
      </c>
      <c r="M63" s="16">
        <f t="shared" si="5"/>
        <v>59</v>
      </c>
      <c r="N63" s="24" t="s">
        <v>415</v>
      </c>
      <c r="O63" s="25">
        <v>2.4850000000000002E-4</v>
      </c>
      <c r="P63" s="33">
        <v>11.048</v>
      </c>
      <c r="Q63" s="8">
        <v>4.0000000000000001E-3</v>
      </c>
      <c r="R63" s="34">
        <v>11.052</v>
      </c>
      <c r="S63" s="33" t="s">
        <v>416</v>
      </c>
      <c r="T63" s="8">
        <v>0.26100000000000001</v>
      </c>
      <c r="U63" s="34" t="s">
        <v>417</v>
      </c>
      <c r="V63" s="33" t="s">
        <v>418</v>
      </c>
      <c r="W63" s="8">
        <v>6.3000000000000003E-4</v>
      </c>
      <c r="X63" s="34" t="s">
        <v>419</v>
      </c>
      <c r="Y63" s="33" t="s">
        <v>420</v>
      </c>
      <c r="Z63" s="8" t="s">
        <v>421</v>
      </c>
      <c r="AA63" s="34">
        <v>1.1893000000000001E-2</v>
      </c>
      <c r="AB63" s="9" t="s">
        <v>415</v>
      </c>
      <c r="AC63" s="2"/>
      <c r="AD63" s="3" t="str">
        <f t="shared" si="0"/>
        <v>SatTemp(59)=−21</v>
      </c>
      <c r="AE63" s="3" t="str">
        <f t="shared" si="1"/>
        <v>SatPres(59)=.005841</v>
      </c>
      <c r="AF63" s="3" t="str">
        <f t="shared" si="2"/>
        <v>Wtemp(59)=−21</v>
      </c>
      <c r="AG63" s="3" t="str">
        <f t="shared" si="3"/>
        <v>W(59)=0.0002485</v>
      </c>
      <c r="AH63" s="3" t="str">
        <f t="shared" si="4"/>
        <v>Hfg(59)=1220.40</v>
      </c>
    </row>
    <row r="64" spans="1:34" x14ac:dyDescent="0.25">
      <c r="A64" s="10" t="s">
        <v>422</v>
      </c>
      <c r="B64" s="11">
        <v>6.1859999999999997E-3</v>
      </c>
      <c r="C64" s="11">
        <v>1.2595E-2</v>
      </c>
      <c r="D64" s="37">
        <v>1.7399999999999999E-2</v>
      </c>
      <c r="E64" s="13">
        <v>42333</v>
      </c>
      <c r="F64" s="38">
        <v>42333</v>
      </c>
      <c r="G64" s="41" t="s">
        <v>751</v>
      </c>
      <c r="H64" s="14">
        <v>1220.3900000000001</v>
      </c>
      <c r="I64" s="39">
        <v>1052.22</v>
      </c>
      <c r="J64" s="42" t="s">
        <v>428</v>
      </c>
      <c r="K64" s="15">
        <v>2.7757000000000001</v>
      </c>
      <c r="L64" s="43">
        <v>2.4308999999999998</v>
      </c>
      <c r="M64" s="16">
        <f t="shared" si="5"/>
        <v>60</v>
      </c>
      <c r="N64" s="24" t="s">
        <v>422</v>
      </c>
      <c r="O64" s="25">
        <v>2.632E-4</v>
      </c>
      <c r="P64" s="33">
        <v>11.073</v>
      </c>
      <c r="Q64" s="8">
        <v>5.0000000000000001E-3</v>
      </c>
      <c r="R64" s="34">
        <v>11.077999999999999</v>
      </c>
      <c r="S64" s="33" t="s">
        <v>423</v>
      </c>
      <c r="T64" s="8">
        <v>0.27700000000000002</v>
      </c>
      <c r="U64" s="34" t="s">
        <v>424</v>
      </c>
      <c r="V64" s="33" t="s">
        <v>425</v>
      </c>
      <c r="W64" s="8">
        <v>6.7000000000000002E-4</v>
      </c>
      <c r="X64" s="34" t="s">
        <v>426</v>
      </c>
      <c r="Y64" s="33" t="s">
        <v>427</v>
      </c>
      <c r="Z64" s="8" t="s">
        <v>428</v>
      </c>
      <c r="AA64" s="34">
        <v>1.2595E-2</v>
      </c>
      <c r="AB64" s="9" t="s">
        <v>422</v>
      </c>
      <c r="AC64" s="2"/>
      <c r="AD64" s="3" t="str">
        <f t="shared" si="0"/>
        <v>SatTemp(60)=−20</v>
      </c>
      <c r="AE64" s="3" t="str">
        <f t="shared" si="1"/>
        <v>SatPres(60)=.006186</v>
      </c>
      <c r="AF64" s="3" t="str">
        <f t="shared" si="2"/>
        <v>Wtemp(60)=−20</v>
      </c>
      <c r="AG64" s="3" t="str">
        <f t="shared" si="3"/>
        <v>W(60)=0.0002632</v>
      </c>
      <c r="AH64" s="3" t="str">
        <f t="shared" si="4"/>
        <v>Hfg(60)=1220.39</v>
      </c>
    </row>
    <row r="65" spans="1:34" x14ac:dyDescent="0.25">
      <c r="A65" s="10" t="s">
        <v>429</v>
      </c>
      <c r="B65" s="11">
        <v>6.5500000000000003E-3</v>
      </c>
      <c r="C65" s="11">
        <v>1.3336000000000001E-2</v>
      </c>
      <c r="D65" s="37">
        <v>1.7399999999999999E-2</v>
      </c>
      <c r="E65" s="13">
        <v>40073</v>
      </c>
      <c r="F65" s="38">
        <v>40073</v>
      </c>
      <c r="G65" s="41" t="s">
        <v>752</v>
      </c>
      <c r="H65" s="14">
        <v>1220.3800000000001</v>
      </c>
      <c r="I65" s="39">
        <v>1052.67</v>
      </c>
      <c r="J65" s="42" t="s">
        <v>435</v>
      </c>
      <c r="K65" s="15">
        <v>2.7694000000000001</v>
      </c>
      <c r="L65" s="43">
        <v>2.4256000000000002</v>
      </c>
      <c r="M65" s="16">
        <f t="shared" si="5"/>
        <v>61</v>
      </c>
      <c r="N65" s="24" t="s">
        <v>429</v>
      </c>
      <c r="O65" s="25">
        <v>2.786E-4</v>
      </c>
      <c r="P65" s="33">
        <v>11.098000000000001</v>
      </c>
      <c r="Q65" s="8">
        <v>5.0000000000000001E-3</v>
      </c>
      <c r="R65" s="34">
        <v>11.103</v>
      </c>
      <c r="S65" s="33" t="s">
        <v>430</v>
      </c>
      <c r="T65" s="8">
        <v>0.29299999999999998</v>
      </c>
      <c r="U65" s="34" t="s">
        <v>431</v>
      </c>
      <c r="V65" s="33" t="s">
        <v>432</v>
      </c>
      <c r="W65" s="8">
        <v>7.1000000000000002E-4</v>
      </c>
      <c r="X65" s="34" t="s">
        <v>433</v>
      </c>
      <c r="Y65" s="33" t="s">
        <v>434</v>
      </c>
      <c r="Z65" s="8" t="s">
        <v>435</v>
      </c>
      <c r="AA65" s="34">
        <v>1.3336000000000001E-2</v>
      </c>
      <c r="AB65" s="9" t="s">
        <v>429</v>
      </c>
      <c r="AC65" s="2"/>
      <c r="AD65" s="3" t="str">
        <f t="shared" si="0"/>
        <v>SatTemp(61)=−19</v>
      </c>
      <c r="AE65" s="3" t="str">
        <f t="shared" si="1"/>
        <v>SatPres(61)=.006550</v>
      </c>
      <c r="AF65" s="3" t="str">
        <f t="shared" si="2"/>
        <v>Wtemp(61)=−19</v>
      </c>
      <c r="AG65" s="3" t="str">
        <f t="shared" si="3"/>
        <v>W(61)=0.0002786</v>
      </c>
      <c r="AH65" s="3" t="str">
        <f t="shared" si="4"/>
        <v>Hfg(61)=1220.38</v>
      </c>
    </row>
    <row r="66" spans="1:34" x14ac:dyDescent="0.25">
      <c r="A66" s="10" t="s">
        <v>436</v>
      </c>
      <c r="B66" s="11">
        <v>6.9329999999999999E-3</v>
      </c>
      <c r="C66" s="11">
        <v>1.4116999999999999E-2</v>
      </c>
      <c r="D66" s="37">
        <v>1.7399999999999999E-2</v>
      </c>
      <c r="E66" s="13">
        <v>37943</v>
      </c>
      <c r="F66" s="38">
        <v>37943</v>
      </c>
      <c r="G66" s="41" t="s">
        <v>753</v>
      </c>
      <c r="H66" s="14">
        <v>1220.3699999999999</v>
      </c>
      <c r="I66" s="39">
        <v>1053.1099999999999</v>
      </c>
      <c r="J66" s="42" t="s">
        <v>442</v>
      </c>
      <c r="K66" s="15">
        <v>2.7631000000000001</v>
      </c>
      <c r="L66" s="43">
        <v>2.4203000000000001</v>
      </c>
      <c r="M66" s="16">
        <f t="shared" si="5"/>
        <v>62</v>
      </c>
      <c r="N66" s="24" t="s">
        <v>436</v>
      </c>
      <c r="O66" s="25">
        <v>2.9500000000000001E-4</v>
      </c>
      <c r="P66" s="33">
        <v>11.124000000000001</v>
      </c>
      <c r="Q66" s="8">
        <v>5.0000000000000001E-3</v>
      </c>
      <c r="R66" s="34">
        <v>11.129</v>
      </c>
      <c r="S66" s="33" t="s">
        <v>437</v>
      </c>
      <c r="T66" s="8">
        <v>0.311</v>
      </c>
      <c r="U66" s="34" t="s">
        <v>438</v>
      </c>
      <c r="V66" s="33" t="s">
        <v>439</v>
      </c>
      <c r="W66" s="8">
        <v>7.5000000000000002E-4</v>
      </c>
      <c r="X66" s="34" t="s">
        <v>440</v>
      </c>
      <c r="Y66" s="33" t="s">
        <v>441</v>
      </c>
      <c r="Z66" s="8" t="s">
        <v>442</v>
      </c>
      <c r="AA66" s="34">
        <v>1.4116999999999999E-2</v>
      </c>
      <c r="AB66" s="9" t="s">
        <v>436</v>
      </c>
      <c r="AC66" s="2"/>
      <c r="AD66" s="3" t="str">
        <f t="shared" si="0"/>
        <v>SatTemp(62)=−18</v>
      </c>
      <c r="AE66" s="3" t="str">
        <f t="shared" si="1"/>
        <v>SatPres(62)=.006933</v>
      </c>
      <c r="AF66" s="3" t="str">
        <f t="shared" si="2"/>
        <v>Wtemp(62)=−18</v>
      </c>
      <c r="AG66" s="3" t="str">
        <f t="shared" si="3"/>
        <v>W(62)=0.0002950</v>
      </c>
      <c r="AH66" s="3" t="str">
        <f t="shared" si="4"/>
        <v>Hfg(62)=1220.37</v>
      </c>
    </row>
    <row r="67" spans="1:34" x14ac:dyDescent="0.25">
      <c r="A67" s="10" t="s">
        <v>443</v>
      </c>
      <c r="B67" s="11">
        <v>7.3369999999999998E-3</v>
      </c>
      <c r="C67" s="11">
        <v>1.4938999999999999E-2</v>
      </c>
      <c r="D67" s="37">
        <v>1.7399999999999999E-2</v>
      </c>
      <c r="E67" s="13">
        <v>35934</v>
      </c>
      <c r="F67" s="38">
        <v>35934</v>
      </c>
      <c r="G67" s="41" t="s">
        <v>754</v>
      </c>
      <c r="H67" s="14">
        <v>1220.3599999999999</v>
      </c>
      <c r="I67" s="39">
        <v>1053.55</v>
      </c>
      <c r="J67" s="42" t="s">
        <v>449</v>
      </c>
      <c r="K67" s="15">
        <v>2.7568000000000001</v>
      </c>
      <c r="L67" s="43">
        <v>2.4150999999999998</v>
      </c>
      <c r="M67" s="16">
        <f t="shared" si="5"/>
        <v>63</v>
      </c>
      <c r="N67" s="24" t="s">
        <v>443</v>
      </c>
      <c r="O67" s="25">
        <v>3.121E-4</v>
      </c>
      <c r="P67" s="33">
        <v>11.148999999999999</v>
      </c>
      <c r="Q67" s="8">
        <v>6.0000000000000001E-3</v>
      </c>
      <c r="R67" s="34">
        <v>11.154999999999999</v>
      </c>
      <c r="S67" s="33" t="s">
        <v>444</v>
      </c>
      <c r="T67" s="8">
        <v>0.32900000000000001</v>
      </c>
      <c r="U67" s="34" t="s">
        <v>445</v>
      </c>
      <c r="V67" s="33" t="s">
        <v>446</v>
      </c>
      <c r="W67" s="8">
        <v>7.9000000000000001E-4</v>
      </c>
      <c r="X67" s="34" t="s">
        <v>447</v>
      </c>
      <c r="Y67" s="33" t="s">
        <v>448</v>
      </c>
      <c r="Z67" s="8" t="s">
        <v>449</v>
      </c>
      <c r="AA67" s="34">
        <v>1.4938999999999999E-2</v>
      </c>
      <c r="AB67" s="9" t="s">
        <v>443</v>
      </c>
      <c r="AC67" s="2"/>
      <c r="AD67" s="3" t="str">
        <f t="shared" si="0"/>
        <v>SatTemp(63)=−17</v>
      </c>
      <c r="AE67" s="3" t="str">
        <f t="shared" si="1"/>
        <v>SatPres(63)=.007337</v>
      </c>
      <c r="AF67" s="3" t="str">
        <f t="shared" si="2"/>
        <v>Wtemp(63)=−17</v>
      </c>
      <c r="AG67" s="3" t="str">
        <f t="shared" si="3"/>
        <v>W(63)=0.0003121</v>
      </c>
      <c r="AH67" s="3" t="str">
        <f t="shared" si="4"/>
        <v>Hfg(63)=1220.36</v>
      </c>
    </row>
    <row r="68" spans="1:34" x14ac:dyDescent="0.25">
      <c r="A68" s="10" t="s">
        <v>450</v>
      </c>
      <c r="B68" s="11">
        <v>7.7629999999999999E-3</v>
      </c>
      <c r="C68" s="11">
        <v>1.5806000000000001E-2</v>
      </c>
      <c r="D68" s="37">
        <v>1.7399999999999999E-2</v>
      </c>
      <c r="E68" s="13">
        <v>34041</v>
      </c>
      <c r="F68" s="38">
        <v>34041</v>
      </c>
      <c r="G68" s="41" t="s">
        <v>755</v>
      </c>
      <c r="H68" s="14">
        <v>1220.3399999999999</v>
      </c>
      <c r="I68" s="39">
        <v>1053.99</v>
      </c>
      <c r="J68" s="42" t="s">
        <v>456</v>
      </c>
      <c r="K68" s="15">
        <v>2.7505999999999999</v>
      </c>
      <c r="L68" s="43">
        <v>2.4098000000000002</v>
      </c>
      <c r="M68" s="16">
        <f t="shared" si="5"/>
        <v>64</v>
      </c>
      <c r="N68" s="24" t="s">
        <v>450</v>
      </c>
      <c r="O68" s="25">
        <v>3.3030000000000001E-4</v>
      </c>
      <c r="P68" s="33">
        <v>11.173999999999999</v>
      </c>
      <c r="Q68" s="8">
        <v>6.0000000000000001E-3</v>
      </c>
      <c r="R68" s="34">
        <v>11.18</v>
      </c>
      <c r="S68" s="33" t="s">
        <v>451</v>
      </c>
      <c r="T68" s="8">
        <v>0.34799999999999998</v>
      </c>
      <c r="U68" s="34" t="s">
        <v>452</v>
      </c>
      <c r="V68" s="33" t="s">
        <v>453</v>
      </c>
      <c r="W68" s="8">
        <v>8.3000000000000001E-4</v>
      </c>
      <c r="X68" s="34" t="s">
        <v>454</v>
      </c>
      <c r="Y68" s="33" t="s">
        <v>455</v>
      </c>
      <c r="Z68" s="8" t="s">
        <v>456</v>
      </c>
      <c r="AA68" s="34">
        <v>1.5806000000000001E-2</v>
      </c>
      <c r="AB68" s="9" t="s">
        <v>450</v>
      </c>
      <c r="AC68" s="2"/>
      <c r="AD68" s="3" t="str">
        <f t="shared" ref="AD68:AD131" si="6">AD$3&amp;"("&amp;TEXT($M68,0)&amp;")="&amp;TEXT(A68,"#")</f>
        <v>SatTemp(64)=−16</v>
      </c>
      <c r="AE68" s="3" t="str">
        <f t="shared" si="1"/>
        <v>SatPres(64)=.007763</v>
      </c>
      <c r="AF68" s="3" t="str">
        <f t="shared" si="2"/>
        <v>Wtemp(64)=−16</v>
      </c>
      <c r="AG68" s="3" t="str">
        <f t="shared" si="3"/>
        <v>W(64)=0.0003303</v>
      </c>
      <c r="AH68" s="3" t="str">
        <f t="shared" si="4"/>
        <v>Hfg(64)=1220.34</v>
      </c>
    </row>
    <row r="69" spans="1:34" x14ac:dyDescent="0.25">
      <c r="A69" s="10" t="s">
        <v>457</v>
      </c>
      <c r="B69" s="11">
        <v>8.2109999999999995E-3</v>
      </c>
      <c r="C69" s="11">
        <v>1.6718E-2</v>
      </c>
      <c r="D69" s="37">
        <v>1.7399999999999999E-2</v>
      </c>
      <c r="E69" s="13">
        <v>32256</v>
      </c>
      <c r="F69" s="38">
        <v>32256</v>
      </c>
      <c r="G69" s="41" t="s">
        <v>756</v>
      </c>
      <c r="H69" s="14">
        <v>1220.33</v>
      </c>
      <c r="I69" s="39">
        <v>1054.43</v>
      </c>
      <c r="J69" s="42" t="s">
        <v>463</v>
      </c>
      <c r="K69" s="15">
        <v>2.7444000000000002</v>
      </c>
      <c r="L69" s="43">
        <v>2.4045999999999998</v>
      </c>
      <c r="M69" s="16">
        <f t="shared" si="5"/>
        <v>65</v>
      </c>
      <c r="N69" s="24" t="s">
        <v>457</v>
      </c>
      <c r="O69" s="25">
        <v>3.4929999999999998E-4</v>
      </c>
      <c r="P69" s="33">
        <v>11.2</v>
      </c>
      <c r="Q69" s="8">
        <v>6.0000000000000001E-3</v>
      </c>
      <c r="R69" s="34">
        <v>11.206</v>
      </c>
      <c r="S69" s="33" t="s">
        <v>458</v>
      </c>
      <c r="T69" s="8">
        <v>0.36799999999999999</v>
      </c>
      <c r="U69" s="34" t="s">
        <v>459</v>
      </c>
      <c r="V69" s="33" t="s">
        <v>460</v>
      </c>
      <c r="W69" s="8">
        <v>8.8000000000000003E-4</v>
      </c>
      <c r="X69" s="34" t="s">
        <v>461</v>
      </c>
      <c r="Y69" s="33" t="s">
        <v>462</v>
      </c>
      <c r="Z69" s="8" t="s">
        <v>463</v>
      </c>
      <c r="AA69" s="34">
        <v>1.6718E-2</v>
      </c>
      <c r="AB69" s="9" t="s">
        <v>457</v>
      </c>
      <c r="AC69" s="2"/>
      <c r="AD69" s="3" t="str">
        <f t="shared" si="6"/>
        <v>SatTemp(65)=−15</v>
      </c>
      <c r="AE69" s="3" t="str">
        <f t="shared" ref="AE69:AE100" si="7">AE$3&amp;"("&amp;TEXT($M69,0)&amp;")="&amp;TEXT(B69,"#.000000")</f>
        <v>SatPres(65)=.008211</v>
      </c>
      <c r="AF69" s="3" t="str">
        <f t="shared" ref="AF69:AF132" si="8">AF$3&amp;"("&amp;TEXT($M69,0)&amp;")="&amp;TEXT(N69,"#")</f>
        <v>Wtemp(65)=−15</v>
      </c>
      <c r="AG69" s="3" t="str">
        <f t="shared" ref="AG69:AG132" si="9">AG$3&amp;"("&amp;TEXT($M69,0)&amp;")="&amp;TEXT(O69,"0.0000000")</f>
        <v>W(65)=0.0003493</v>
      </c>
      <c r="AH69" s="3" t="str">
        <f t="shared" ref="AH69:AH132" si="10">AH$3&amp;"("&amp;TEXT($M69,0)&amp;")="&amp;TEXT(H69,"0.00")</f>
        <v>Hfg(65)=1220.33</v>
      </c>
    </row>
    <row r="70" spans="1:34" x14ac:dyDescent="0.25">
      <c r="A70" s="10" t="s">
        <v>464</v>
      </c>
      <c r="B70" s="11">
        <v>8.6829999999999997E-3</v>
      </c>
      <c r="C70" s="11">
        <v>1.7677999999999999E-2</v>
      </c>
      <c r="D70" s="37">
        <v>1.7409999999999998E-2</v>
      </c>
      <c r="E70" s="13">
        <v>30572</v>
      </c>
      <c r="F70" s="38">
        <v>30572</v>
      </c>
      <c r="G70" s="41" t="s">
        <v>757</v>
      </c>
      <c r="H70" s="14">
        <v>1220.31</v>
      </c>
      <c r="I70" s="39">
        <v>1054.8699999999999</v>
      </c>
      <c r="J70" s="42" t="s">
        <v>470</v>
      </c>
      <c r="K70" s="15">
        <v>2.7382</v>
      </c>
      <c r="L70" s="43">
        <v>2.3995000000000002</v>
      </c>
      <c r="M70" s="16">
        <f t="shared" ref="M70:M133" si="11">M69+1</f>
        <v>66</v>
      </c>
      <c r="N70" s="24" t="s">
        <v>464</v>
      </c>
      <c r="O70" s="25">
        <v>3.6939999999999998E-4</v>
      </c>
      <c r="P70" s="33">
        <v>11.225</v>
      </c>
      <c r="Q70" s="8">
        <v>7.0000000000000001E-3</v>
      </c>
      <c r="R70" s="34">
        <v>11.231999999999999</v>
      </c>
      <c r="S70" s="33" t="s">
        <v>465</v>
      </c>
      <c r="T70" s="8">
        <v>0.39</v>
      </c>
      <c r="U70" s="34" t="s">
        <v>466</v>
      </c>
      <c r="V70" s="33" t="s">
        <v>467</v>
      </c>
      <c r="W70" s="8">
        <v>9.3000000000000005E-4</v>
      </c>
      <c r="X70" s="34" t="s">
        <v>468</v>
      </c>
      <c r="Y70" s="33" t="s">
        <v>469</v>
      </c>
      <c r="Z70" s="8" t="s">
        <v>470</v>
      </c>
      <c r="AA70" s="34">
        <v>1.7679E-2</v>
      </c>
      <c r="AB70" s="9" t="s">
        <v>464</v>
      </c>
      <c r="AC70" s="2"/>
      <c r="AD70" s="3" t="str">
        <f t="shared" si="6"/>
        <v>SatTemp(66)=−14</v>
      </c>
      <c r="AE70" s="3" t="str">
        <f t="shared" si="7"/>
        <v>SatPres(66)=.008683</v>
      </c>
      <c r="AF70" s="3" t="str">
        <f t="shared" si="8"/>
        <v>Wtemp(66)=−14</v>
      </c>
      <c r="AG70" s="3" t="str">
        <f t="shared" si="9"/>
        <v>W(66)=0.0003694</v>
      </c>
      <c r="AH70" s="3" t="str">
        <f t="shared" si="10"/>
        <v>Hfg(66)=1220.31</v>
      </c>
    </row>
    <row r="71" spans="1:34" x14ac:dyDescent="0.25">
      <c r="A71" s="10" t="s">
        <v>471</v>
      </c>
      <c r="B71" s="11">
        <v>9.1789999999999997E-3</v>
      </c>
      <c r="C71" s="11">
        <v>1.8689000000000001E-2</v>
      </c>
      <c r="D71" s="37">
        <v>1.7409999999999998E-2</v>
      </c>
      <c r="E71" s="13">
        <v>28983</v>
      </c>
      <c r="F71" s="38">
        <v>28983</v>
      </c>
      <c r="G71" s="41" t="s">
        <v>634</v>
      </c>
      <c r="H71" s="14">
        <v>1220.3</v>
      </c>
      <c r="I71" s="39">
        <v>1055.32</v>
      </c>
      <c r="J71" s="42" t="s">
        <v>477</v>
      </c>
      <c r="K71" s="15">
        <v>2.7320000000000002</v>
      </c>
      <c r="L71" s="43">
        <v>2.3942999999999999</v>
      </c>
      <c r="M71" s="16">
        <f t="shared" si="11"/>
        <v>67</v>
      </c>
      <c r="N71" s="24" t="s">
        <v>471</v>
      </c>
      <c r="O71" s="25">
        <v>3.9050000000000001E-4</v>
      </c>
      <c r="P71" s="33">
        <v>11.25</v>
      </c>
      <c r="Q71" s="8">
        <v>7.0000000000000001E-3</v>
      </c>
      <c r="R71" s="34">
        <v>11.257</v>
      </c>
      <c r="S71" s="33" t="s">
        <v>472</v>
      </c>
      <c r="T71" s="8">
        <v>0.41199999999999998</v>
      </c>
      <c r="U71" s="34" t="s">
        <v>473</v>
      </c>
      <c r="V71" s="33" t="s">
        <v>474</v>
      </c>
      <c r="W71" s="8">
        <v>9.7999999999999997E-4</v>
      </c>
      <c r="X71" s="34" t="s">
        <v>475</v>
      </c>
      <c r="Y71" s="33" t="s">
        <v>476</v>
      </c>
      <c r="Z71" s="8" t="s">
        <v>477</v>
      </c>
      <c r="AA71" s="34">
        <v>1.8689999999999998E-2</v>
      </c>
      <c r="AB71" s="9" t="s">
        <v>471</v>
      </c>
      <c r="AC71" s="2"/>
      <c r="AD71" s="3" t="str">
        <f t="shared" si="6"/>
        <v>SatTemp(67)=−13</v>
      </c>
      <c r="AE71" s="3" t="str">
        <f t="shared" si="7"/>
        <v>SatPres(67)=.009179</v>
      </c>
      <c r="AF71" s="3" t="str">
        <f t="shared" si="8"/>
        <v>Wtemp(67)=−13</v>
      </c>
      <c r="AG71" s="3" t="str">
        <f t="shared" si="9"/>
        <v>W(67)=0.0003905</v>
      </c>
      <c r="AH71" s="3" t="str">
        <f t="shared" si="10"/>
        <v>Hfg(67)=1220.30</v>
      </c>
    </row>
    <row r="72" spans="1:34" x14ac:dyDescent="0.25">
      <c r="A72" s="10" t="s">
        <v>478</v>
      </c>
      <c r="B72" s="11">
        <v>9.7020000000000006E-3</v>
      </c>
      <c r="C72" s="11">
        <v>1.9753E-2</v>
      </c>
      <c r="D72" s="37">
        <v>1.7409999999999998E-2</v>
      </c>
      <c r="E72" s="13">
        <v>27483</v>
      </c>
      <c r="F72" s="38">
        <v>27483</v>
      </c>
      <c r="G72" s="41" t="s">
        <v>635</v>
      </c>
      <c r="H72" s="14">
        <v>1220.28</v>
      </c>
      <c r="I72" s="39">
        <v>1055.76</v>
      </c>
      <c r="J72" s="42" t="s">
        <v>484</v>
      </c>
      <c r="K72" s="15">
        <v>2.7259000000000002</v>
      </c>
      <c r="L72" s="43">
        <v>2.3892000000000002</v>
      </c>
      <c r="M72" s="16">
        <f t="shared" si="11"/>
        <v>68</v>
      </c>
      <c r="N72" s="24" t="s">
        <v>478</v>
      </c>
      <c r="O72" s="25">
        <v>4.1280000000000001E-4</v>
      </c>
      <c r="P72" s="33">
        <v>11.276</v>
      </c>
      <c r="Q72" s="8">
        <v>7.0000000000000001E-3</v>
      </c>
      <c r="R72" s="34">
        <v>11.282999999999999</v>
      </c>
      <c r="S72" s="33" t="s">
        <v>479</v>
      </c>
      <c r="T72" s="8">
        <v>0.436</v>
      </c>
      <c r="U72" s="34" t="s">
        <v>480</v>
      </c>
      <c r="V72" s="33" t="s">
        <v>481</v>
      </c>
      <c r="W72" s="8">
        <v>1.0300000000000001E-3</v>
      </c>
      <c r="X72" s="34" t="s">
        <v>482</v>
      </c>
      <c r="Y72" s="33" t="s">
        <v>483</v>
      </c>
      <c r="Z72" s="8" t="s">
        <v>484</v>
      </c>
      <c r="AA72" s="34">
        <v>1.9754000000000001E-2</v>
      </c>
      <c r="AB72" s="9" t="s">
        <v>478</v>
      </c>
      <c r="AC72" s="2"/>
      <c r="AD72" s="3" t="str">
        <f t="shared" si="6"/>
        <v>SatTemp(68)=−12</v>
      </c>
      <c r="AE72" s="3" t="str">
        <f t="shared" si="7"/>
        <v>SatPres(68)=.009702</v>
      </c>
      <c r="AF72" s="3" t="str">
        <f t="shared" si="8"/>
        <v>Wtemp(68)=−12</v>
      </c>
      <c r="AG72" s="3" t="str">
        <f t="shared" si="9"/>
        <v>W(68)=0.0004128</v>
      </c>
      <c r="AH72" s="3" t="str">
        <f t="shared" si="10"/>
        <v>Hfg(68)=1220.28</v>
      </c>
    </row>
    <row r="73" spans="1:34" x14ac:dyDescent="0.25">
      <c r="A73" s="10" t="s">
        <v>485</v>
      </c>
      <c r="B73" s="11">
        <v>1.0252000000000001E-2</v>
      </c>
      <c r="C73" s="11">
        <v>2.0872999999999999E-2</v>
      </c>
      <c r="D73" s="37">
        <v>1.7409999999999998E-2</v>
      </c>
      <c r="E73" s="13">
        <v>26067</v>
      </c>
      <c r="F73" s="38">
        <v>26067</v>
      </c>
      <c r="G73" s="41" t="s">
        <v>636</v>
      </c>
      <c r="H73" s="14">
        <v>1220.26</v>
      </c>
      <c r="I73" s="39">
        <v>1056.2</v>
      </c>
      <c r="J73" s="42" t="s">
        <v>491</v>
      </c>
      <c r="K73" s="15">
        <v>2.7197</v>
      </c>
      <c r="L73" s="43">
        <v>2.3841000000000001</v>
      </c>
      <c r="M73" s="16">
        <f t="shared" si="11"/>
        <v>69</v>
      </c>
      <c r="N73" s="24" t="s">
        <v>485</v>
      </c>
      <c r="O73" s="25">
        <v>4.3619999999999998E-4</v>
      </c>
      <c r="P73" s="33">
        <v>11.301</v>
      </c>
      <c r="Q73" s="8">
        <v>8.0000000000000002E-3</v>
      </c>
      <c r="R73" s="34">
        <v>11.308999999999999</v>
      </c>
      <c r="S73" s="33" t="s">
        <v>486</v>
      </c>
      <c r="T73" s="8">
        <v>0.46</v>
      </c>
      <c r="U73" s="34" t="s">
        <v>487</v>
      </c>
      <c r="V73" s="33" t="s">
        <v>488</v>
      </c>
      <c r="W73" s="8">
        <v>1.09E-3</v>
      </c>
      <c r="X73" s="34" t="s">
        <v>489</v>
      </c>
      <c r="Y73" s="33" t="s">
        <v>490</v>
      </c>
      <c r="Z73" s="8" t="s">
        <v>491</v>
      </c>
      <c r="AA73" s="34">
        <v>2.0872999999999999E-2</v>
      </c>
      <c r="AB73" s="9" t="s">
        <v>485</v>
      </c>
      <c r="AC73" s="2"/>
      <c r="AD73" s="3" t="str">
        <f t="shared" si="6"/>
        <v>SatTemp(69)=−11</v>
      </c>
      <c r="AE73" s="3" t="str">
        <f t="shared" si="7"/>
        <v>SatPres(69)=.010252</v>
      </c>
      <c r="AF73" s="3" t="str">
        <f t="shared" si="8"/>
        <v>Wtemp(69)=−11</v>
      </c>
      <c r="AG73" s="3" t="str">
        <f t="shared" si="9"/>
        <v>W(69)=0.0004362</v>
      </c>
      <c r="AH73" s="3" t="str">
        <f t="shared" si="10"/>
        <v>Hfg(69)=1220.26</v>
      </c>
    </row>
    <row r="74" spans="1:34" x14ac:dyDescent="0.25">
      <c r="A74" s="10" t="s">
        <v>500</v>
      </c>
      <c r="B74" s="11">
        <v>1.0829999999999999E-2</v>
      </c>
      <c r="C74" s="11">
        <v>2.205E-2</v>
      </c>
      <c r="D74" s="37">
        <v>1.7409999999999998E-2</v>
      </c>
      <c r="E74" s="13">
        <v>24730</v>
      </c>
      <c r="F74" s="38">
        <v>24730</v>
      </c>
      <c r="G74" s="41" t="s">
        <v>637</v>
      </c>
      <c r="H74" s="14">
        <v>1220.24</v>
      </c>
      <c r="I74" s="39">
        <v>1056.6400000000001</v>
      </c>
      <c r="J74" s="42" t="s">
        <v>506</v>
      </c>
      <c r="K74" s="15">
        <v>2.7136</v>
      </c>
      <c r="L74" s="43">
        <v>2.3791000000000002</v>
      </c>
      <c r="M74" s="16">
        <f t="shared" si="11"/>
        <v>70</v>
      </c>
      <c r="N74" s="24" t="s">
        <v>500</v>
      </c>
      <c r="O74" s="25">
        <v>4.6079999999999998E-4</v>
      </c>
      <c r="P74" s="33">
        <v>11.326000000000001</v>
      </c>
      <c r="Q74" s="8">
        <v>8.0000000000000002E-3</v>
      </c>
      <c r="R74" s="34">
        <v>11.335000000000001</v>
      </c>
      <c r="S74" s="33" t="s">
        <v>501</v>
      </c>
      <c r="T74" s="8">
        <v>0.48699999999999999</v>
      </c>
      <c r="U74" s="34" t="s">
        <v>502</v>
      </c>
      <c r="V74" s="33" t="s">
        <v>503</v>
      </c>
      <c r="W74" s="8">
        <v>1.15E-3</v>
      </c>
      <c r="X74" s="34" t="s">
        <v>504</v>
      </c>
      <c r="Y74" s="33" t="s">
        <v>505</v>
      </c>
      <c r="Z74" s="8" t="s">
        <v>506</v>
      </c>
      <c r="AA74" s="34">
        <v>2.205E-2</v>
      </c>
      <c r="AB74" s="9" t="s">
        <v>500</v>
      </c>
      <c r="AC74" s="2"/>
      <c r="AD74" s="3" t="str">
        <f t="shared" si="6"/>
        <v>SatTemp(70)=−10</v>
      </c>
      <c r="AE74" s="3" t="str">
        <f t="shared" si="7"/>
        <v>SatPres(70)=.010830</v>
      </c>
      <c r="AF74" s="3" t="str">
        <f t="shared" si="8"/>
        <v>Wtemp(70)=−10</v>
      </c>
      <c r="AG74" s="3" t="str">
        <f t="shared" si="9"/>
        <v>W(70)=0.0004608</v>
      </c>
      <c r="AH74" s="3" t="str">
        <f t="shared" si="10"/>
        <v>Hfg(70)=1220.24</v>
      </c>
    </row>
    <row r="75" spans="1:34" x14ac:dyDescent="0.25">
      <c r="A75" s="10" t="s">
        <v>507</v>
      </c>
      <c r="B75" s="11">
        <v>1.1438E-2</v>
      </c>
      <c r="C75" s="11">
        <v>2.3288E-2</v>
      </c>
      <c r="D75" s="37">
        <v>1.7409999999999998E-2</v>
      </c>
      <c r="E75" s="13">
        <v>23467</v>
      </c>
      <c r="F75" s="38">
        <v>23467</v>
      </c>
      <c r="G75" s="41" t="s">
        <v>638</v>
      </c>
      <c r="H75" s="14">
        <v>1220.22</v>
      </c>
      <c r="I75" s="39">
        <v>1057.08</v>
      </c>
      <c r="J75" s="42" t="s">
        <v>513</v>
      </c>
      <c r="K75" s="15">
        <v>2.7075999999999998</v>
      </c>
      <c r="L75" s="43">
        <v>2.3740000000000001</v>
      </c>
      <c r="M75" s="16">
        <f t="shared" si="11"/>
        <v>71</v>
      </c>
      <c r="N75" s="24" t="s">
        <v>507</v>
      </c>
      <c r="O75" s="25">
        <v>4.8670000000000001E-4</v>
      </c>
      <c r="P75" s="33">
        <v>11.351000000000001</v>
      </c>
      <c r="Q75" s="8">
        <v>8.9999999999999993E-3</v>
      </c>
      <c r="R75" s="34">
        <v>11.36</v>
      </c>
      <c r="S75" s="33" t="s">
        <v>508</v>
      </c>
      <c r="T75" s="8">
        <v>0.51400000000000001</v>
      </c>
      <c r="U75" s="34" t="s">
        <v>509</v>
      </c>
      <c r="V75" s="33" t="s">
        <v>510</v>
      </c>
      <c r="W75" s="8">
        <v>1.2099999999999999E-3</v>
      </c>
      <c r="X75" s="34" t="s">
        <v>511</v>
      </c>
      <c r="Y75" s="33" t="s">
        <v>512</v>
      </c>
      <c r="Z75" s="8" t="s">
        <v>513</v>
      </c>
      <c r="AA75" s="34">
        <v>2.3289000000000001E-2</v>
      </c>
      <c r="AB75" s="9" t="s">
        <v>507</v>
      </c>
      <c r="AC75" s="2"/>
      <c r="AD75" s="3" t="str">
        <f t="shared" si="6"/>
        <v>SatTemp(71)=−9</v>
      </c>
      <c r="AE75" s="3" t="str">
        <f t="shared" si="7"/>
        <v>SatPres(71)=.011438</v>
      </c>
      <c r="AF75" s="3" t="str">
        <f t="shared" si="8"/>
        <v>Wtemp(71)=−9</v>
      </c>
      <c r="AG75" s="3" t="str">
        <f t="shared" si="9"/>
        <v>W(71)=0.0004867</v>
      </c>
      <c r="AH75" s="3" t="str">
        <f t="shared" si="10"/>
        <v>Hfg(71)=1220.22</v>
      </c>
    </row>
    <row r="76" spans="1:34" x14ac:dyDescent="0.25">
      <c r="A76" s="10" t="s">
        <v>514</v>
      </c>
      <c r="B76" s="11">
        <v>1.2076999999999999E-2</v>
      </c>
      <c r="C76" s="11">
        <v>2.4590000000000001E-2</v>
      </c>
      <c r="D76" s="37">
        <v>1.7409999999999998E-2</v>
      </c>
      <c r="E76" s="13">
        <v>22274</v>
      </c>
      <c r="F76" s="38">
        <v>22274</v>
      </c>
      <c r="G76" s="41" t="s">
        <v>639</v>
      </c>
      <c r="H76" s="14">
        <v>1220.2</v>
      </c>
      <c r="I76" s="39">
        <v>1057.53</v>
      </c>
      <c r="J76" s="42" t="s">
        <v>520</v>
      </c>
      <c r="K76" s="15">
        <v>2.7014999999999998</v>
      </c>
      <c r="L76" s="43">
        <v>2.3690000000000002</v>
      </c>
      <c r="M76" s="16">
        <f t="shared" si="11"/>
        <v>72</v>
      </c>
      <c r="N76" s="24" t="s">
        <v>514</v>
      </c>
      <c r="O76" s="25">
        <v>5.1389999999999997E-4</v>
      </c>
      <c r="P76" s="33">
        <v>11.377000000000001</v>
      </c>
      <c r="Q76" s="8">
        <v>8.9999999999999993E-3</v>
      </c>
      <c r="R76" s="34">
        <v>11.385999999999999</v>
      </c>
      <c r="S76" s="33" t="s">
        <v>515</v>
      </c>
      <c r="T76" s="8">
        <v>0.54300000000000004</v>
      </c>
      <c r="U76" s="34" t="s">
        <v>516</v>
      </c>
      <c r="V76" s="33" t="s">
        <v>517</v>
      </c>
      <c r="W76" s="8">
        <v>1.2700000000000001E-3</v>
      </c>
      <c r="X76" s="34" t="s">
        <v>518</v>
      </c>
      <c r="Y76" s="33" t="s">
        <v>519</v>
      </c>
      <c r="Z76" s="8" t="s">
        <v>520</v>
      </c>
      <c r="AA76" s="34">
        <v>2.4590999999999998E-2</v>
      </c>
      <c r="AB76" s="9" t="s">
        <v>514</v>
      </c>
      <c r="AC76" s="2"/>
      <c r="AD76" s="3" t="str">
        <f t="shared" si="6"/>
        <v>SatTemp(72)=−8</v>
      </c>
      <c r="AE76" s="3" t="str">
        <f t="shared" si="7"/>
        <v>SatPres(72)=.012077</v>
      </c>
      <c r="AF76" s="3" t="str">
        <f t="shared" si="8"/>
        <v>Wtemp(72)=−8</v>
      </c>
      <c r="AG76" s="3" t="str">
        <f t="shared" si="9"/>
        <v>W(72)=0.0005139</v>
      </c>
      <c r="AH76" s="3" t="str">
        <f t="shared" si="10"/>
        <v>Hfg(72)=1220.20</v>
      </c>
    </row>
    <row r="77" spans="1:34" x14ac:dyDescent="0.25">
      <c r="A77" s="10" t="s">
        <v>521</v>
      </c>
      <c r="B77" s="11">
        <v>1.2749E-2</v>
      </c>
      <c r="C77" s="11">
        <v>2.5957999999999998E-2</v>
      </c>
      <c r="D77" s="37">
        <v>1.7420000000000001E-2</v>
      </c>
      <c r="E77" s="13">
        <v>21147</v>
      </c>
      <c r="F77" s="38">
        <v>21147</v>
      </c>
      <c r="G77" s="41" t="s">
        <v>640</v>
      </c>
      <c r="H77" s="14">
        <v>1220.18</v>
      </c>
      <c r="I77" s="39">
        <v>1057.97</v>
      </c>
      <c r="J77" s="42" t="s">
        <v>527</v>
      </c>
      <c r="K77" s="15">
        <v>2.6955</v>
      </c>
      <c r="L77" s="43">
        <v>2.3639999999999999</v>
      </c>
      <c r="M77" s="16">
        <f t="shared" si="11"/>
        <v>73</v>
      </c>
      <c r="N77" s="24" t="s">
        <v>521</v>
      </c>
      <c r="O77" s="25">
        <v>5.4250000000000001E-4</v>
      </c>
      <c r="P77" s="33">
        <v>11.401999999999999</v>
      </c>
      <c r="Q77" s="8">
        <v>0.01</v>
      </c>
      <c r="R77" s="34">
        <v>11.412000000000001</v>
      </c>
      <c r="S77" s="33" t="s">
        <v>522</v>
      </c>
      <c r="T77" s="8">
        <v>0.57399999999999995</v>
      </c>
      <c r="U77" s="34" t="s">
        <v>523</v>
      </c>
      <c r="V77" s="33" t="s">
        <v>524</v>
      </c>
      <c r="W77" s="8">
        <v>1.34E-3</v>
      </c>
      <c r="X77" s="34" t="s">
        <v>525</v>
      </c>
      <c r="Y77" s="33" t="s">
        <v>526</v>
      </c>
      <c r="Z77" s="8" t="s">
        <v>527</v>
      </c>
      <c r="AA77" s="34">
        <v>2.5958999999999999E-2</v>
      </c>
      <c r="AB77" s="9" t="s">
        <v>521</v>
      </c>
      <c r="AC77" s="2"/>
      <c r="AD77" s="3" t="str">
        <f t="shared" si="6"/>
        <v>SatTemp(73)=−7</v>
      </c>
      <c r="AE77" s="3" t="str">
        <f t="shared" si="7"/>
        <v>SatPres(73)=.012749</v>
      </c>
      <c r="AF77" s="3" t="str">
        <f t="shared" si="8"/>
        <v>Wtemp(73)=−7</v>
      </c>
      <c r="AG77" s="3" t="str">
        <f t="shared" si="9"/>
        <v>W(73)=0.0005425</v>
      </c>
      <c r="AH77" s="3" t="str">
        <f t="shared" si="10"/>
        <v>Hfg(73)=1220.18</v>
      </c>
    </row>
    <row r="78" spans="1:34" x14ac:dyDescent="0.25">
      <c r="A78" s="10" t="s">
        <v>528</v>
      </c>
      <c r="B78" s="11">
        <v>1.3455999999999999E-2</v>
      </c>
      <c r="C78" s="11">
        <v>2.7396E-2</v>
      </c>
      <c r="D78" s="37">
        <v>1.7420000000000001E-2</v>
      </c>
      <c r="E78" s="13">
        <v>20081</v>
      </c>
      <c r="F78" s="38">
        <v>20081</v>
      </c>
      <c r="G78" s="41" t="s">
        <v>641</v>
      </c>
      <c r="H78" s="14">
        <v>1220.1600000000001</v>
      </c>
      <c r="I78" s="39">
        <v>1058.4100000000001</v>
      </c>
      <c r="J78" s="42" t="s">
        <v>534</v>
      </c>
      <c r="K78" s="15">
        <v>2.6894999999999998</v>
      </c>
      <c r="L78" s="43">
        <v>2.3591000000000002</v>
      </c>
      <c r="M78" s="16">
        <f t="shared" si="11"/>
        <v>74</v>
      </c>
      <c r="N78" s="24" t="s">
        <v>528</v>
      </c>
      <c r="O78" s="25">
        <v>5.7260000000000004E-4</v>
      </c>
      <c r="P78" s="33">
        <v>11.427</v>
      </c>
      <c r="Q78" s="8">
        <v>0.01</v>
      </c>
      <c r="R78" s="34">
        <v>11.438000000000001</v>
      </c>
      <c r="S78" s="33" t="s">
        <v>529</v>
      </c>
      <c r="T78" s="8">
        <v>0.60599999999999998</v>
      </c>
      <c r="U78" s="34" t="s">
        <v>530</v>
      </c>
      <c r="V78" s="33" t="s">
        <v>531</v>
      </c>
      <c r="W78" s="8">
        <v>1.41E-3</v>
      </c>
      <c r="X78" s="34" t="s">
        <v>532</v>
      </c>
      <c r="Y78" s="33" t="s">
        <v>533</v>
      </c>
      <c r="Z78" s="8" t="s">
        <v>534</v>
      </c>
      <c r="AA78" s="34">
        <v>2.7397000000000001E-2</v>
      </c>
      <c r="AB78" s="9" t="s">
        <v>528</v>
      </c>
      <c r="AC78" s="2"/>
      <c r="AD78" s="3" t="str">
        <f t="shared" si="6"/>
        <v>SatTemp(74)=−6</v>
      </c>
      <c r="AE78" s="3" t="str">
        <f t="shared" si="7"/>
        <v>SatPres(74)=.013456</v>
      </c>
      <c r="AF78" s="3" t="str">
        <f t="shared" si="8"/>
        <v>Wtemp(74)=−6</v>
      </c>
      <c r="AG78" s="3" t="str">
        <f t="shared" si="9"/>
        <v>W(74)=0.0005726</v>
      </c>
      <c r="AH78" s="3" t="str">
        <f t="shared" si="10"/>
        <v>Hfg(74)=1220.16</v>
      </c>
    </row>
    <row r="79" spans="1:34" x14ac:dyDescent="0.25">
      <c r="A79" s="10" t="s">
        <v>535</v>
      </c>
      <c r="B79" s="11">
        <v>1.4197E-2</v>
      </c>
      <c r="C79" s="11">
        <v>2.8906000000000001E-2</v>
      </c>
      <c r="D79" s="37">
        <v>1.7420000000000001E-2</v>
      </c>
      <c r="E79" s="13">
        <v>19074</v>
      </c>
      <c r="F79" s="38">
        <v>19074</v>
      </c>
      <c r="G79" s="41" t="s">
        <v>642</v>
      </c>
      <c r="H79" s="14">
        <v>1220.1300000000001</v>
      </c>
      <c r="I79" s="39">
        <v>1058.8499999999999</v>
      </c>
      <c r="J79" s="42" t="s">
        <v>541</v>
      </c>
      <c r="K79" s="15">
        <v>2.6836000000000002</v>
      </c>
      <c r="L79" s="43">
        <v>2.3540999999999999</v>
      </c>
      <c r="M79" s="16">
        <f t="shared" si="11"/>
        <v>75</v>
      </c>
      <c r="N79" s="24" t="s">
        <v>535</v>
      </c>
      <c r="O79" s="25">
        <v>6.0409999999999999E-4</v>
      </c>
      <c r="P79" s="33">
        <v>11.452999999999999</v>
      </c>
      <c r="Q79" s="8">
        <v>1.0999999999999999E-2</v>
      </c>
      <c r="R79" s="34">
        <v>11.464</v>
      </c>
      <c r="S79" s="33" t="s">
        <v>536</v>
      </c>
      <c r="T79" s="8">
        <v>0.64</v>
      </c>
      <c r="U79" s="34" t="s">
        <v>537</v>
      </c>
      <c r="V79" s="33" t="s">
        <v>538</v>
      </c>
      <c r="W79" s="8">
        <v>1.49E-3</v>
      </c>
      <c r="X79" s="34" t="s">
        <v>539</v>
      </c>
      <c r="Y79" s="33" t="s">
        <v>540</v>
      </c>
      <c r="Z79" s="8" t="s">
        <v>541</v>
      </c>
      <c r="AA79" s="34">
        <v>2.8906999999999999E-2</v>
      </c>
      <c r="AB79" s="9" t="s">
        <v>535</v>
      </c>
      <c r="AC79" s="2"/>
      <c r="AD79" s="3" t="str">
        <f t="shared" si="6"/>
        <v>SatTemp(75)=−5</v>
      </c>
      <c r="AE79" s="3" t="str">
        <f t="shared" si="7"/>
        <v>SatPres(75)=.014197</v>
      </c>
      <c r="AF79" s="3" t="str">
        <f t="shared" si="8"/>
        <v>Wtemp(75)=−5</v>
      </c>
      <c r="AG79" s="3" t="str">
        <f t="shared" si="9"/>
        <v>W(75)=0.0006041</v>
      </c>
      <c r="AH79" s="3" t="str">
        <f t="shared" si="10"/>
        <v>Hfg(75)=1220.13</v>
      </c>
    </row>
    <row r="80" spans="1:34" x14ac:dyDescent="0.25">
      <c r="A80" s="10" t="s">
        <v>542</v>
      </c>
      <c r="B80" s="11">
        <v>1.4977000000000001E-2</v>
      </c>
      <c r="C80" s="11">
        <v>3.0492999999999999E-2</v>
      </c>
      <c r="D80" s="37">
        <v>1.7420000000000001E-2</v>
      </c>
      <c r="E80" s="13">
        <v>18121</v>
      </c>
      <c r="F80" s="38">
        <v>18121</v>
      </c>
      <c r="G80" s="41" t="s">
        <v>643</v>
      </c>
      <c r="H80" s="14">
        <v>1220.1099999999999</v>
      </c>
      <c r="I80" s="39">
        <v>1059.29</v>
      </c>
      <c r="J80" s="42" t="s">
        <v>548</v>
      </c>
      <c r="K80" s="15">
        <v>2.6776</v>
      </c>
      <c r="L80" s="43">
        <v>2.3492000000000002</v>
      </c>
      <c r="M80" s="16">
        <f t="shared" si="11"/>
        <v>76</v>
      </c>
      <c r="N80" s="24" t="s">
        <v>542</v>
      </c>
      <c r="O80" s="25">
        <v>6.3730000000000004E-4</v>
      </c>
      <c r="P80" s="33">
        <v>11.478</v>
      </c>
      <c r="Q80" s="8">
        <v>1.2E-2</v>
      </c>
      <c r="R80" s="34">
        <v>11.49</v>
      </c>
      <c r="S80" s="33" t="s">
        <v>543</v>
      </c>
      <c r="T80" s="8">
        <v>0.67500000000000004</v>
      </c>
      <c r="U80" s="34" t="s">
        <v>544</v>
      </c>
      <c r="V80" s="33" t="s">
        <v>545</v>
      </c>
      <c r="W80" s="8">
        <v>1.57E-3</v>
      </c>
      <c r="X80" s="34" t="s">
        <v>546</v>
      </c>
      <c r="Y80" s="33" t="s">
        <v>547</v>
      </c>
      <c r="Z80" s="8" t="s">
        <v>548</v>
      </c>
      <c r="AA80" s="34">
        <v>3.0494E-2</v>
      </c>
      <c r="AB80" s="9" t="s">
        <v>542</v>
      </c>
      <c r="AC80" s="2"/>
      <c r="AD80" s="3" t="str">
        <f t="shared" si="6"/>
        <v>SatTemp(76)=−4</v>
      </c>
      <c r="AE80" s="3" t="str">
        <f t="shared" si="7"/>
        <v>SatPres(76)=.014977</v>
      </c>
      <c r="AF80" s="3" t="str">
        <f t="shared" si="8"/>
        <v>Wtemp(76)=−4</v>
      </c>
      <c r="AG80" s="3" t="str">
        <f t="shared" si="9"/>
        <v>W(76)=0.0006373</v>
      </c>
      <c r="AH80" s="3" t="str">
        <f t="shared" si="10"/>
        <v>Hfg(76)=1220.11</v>
      </c>
    </row>
    <row r="81" spans="1:34" x14ac:dyDescent="0.25">
      <c r="A81" s="10" t="s">
        <v>549</v>
      </c>
      <c r="B81" s="11">
        <v>1.5795E-2</v>
      </c>
      <c r="C81" s="11">
        <v>3.2159E-2</v>
      </c>
      <c r="D81" s="37">
        <v>1.7420000000000001E-2</v>
      </c>
      <c r="E81" s="13">
        <v>17220</v>
      </c>
      <c r="F81" s="38">
        <v>17220</v>
      </c>
      <c r="G81" s="41" t="s">
        <v>644</v>
      </c>
      <c r="H81" s="14">
        <v>1220.08</v>
      </c>
      <c r="I81" s="39">
        <v>1059.73</v>
      </c>
      <c r="J81" s="42" t="s">
        <v>554</v>
      </c>
      <c r="K81" s="15">
        <v>2.6717</v>
      </c>
      <c r="L81" s="43">
        <v>2.3443000000000001</v>
      </c>
      <c r="M81" s="16">
        <f t="shared" si="11"/>
        <v>77</v>
      </c>
      <c r="N81" s="24" t="s">
        <v>549</v>
      </c>
      <c r="O81" s="25">
        <v>6.7219999999999997E-4</v>
      </c>
      <c r="P81" s="33">
        <v>11.503</v>
      </c>
      <c r="Q81" s="8">
        <v>1.2E-2</v>
      </c>
      <c r="R81" s="34">
        <v>11.516</v>
      </c>
      <c r="S81" s="33" t="s">
        <v>550</v>
      </c>
      <c r="T81" s="8">
        <v>0.71199999999999997</v>
      </c>
      <c r="U81" s="34" t="s">
        <v>551</v>
      </c>
      <c r="V81" s="33" t="s">
        <v>552</v>
      </c>
      <c r="W81" s="8">
        <v>1.65E-3</v>
      </c>
      <c r="X81" s="34">
        <v>8.0000000000000007E-5</v>
      </c>
      <c r="Y81" s="33" t="s">
        <v>553</v>
      </c>
      <c r="Z81" s="8" t="s">
        <v>554</v>
      </c>
      <c r="AA81" s="34">
        <v>3.2160000000000001E-2</v>
      </c>
      <c r="AB81" s="9" t="s">
        <v>549</v>
      </c>
      <c r="AC81" s="2"/>
      <c r="AD81" s="3" t="str">
        <f t="shared" si="6"/>
        <v>SatTemp(77)=−3</v>
      </c>
      <c r="AE81" s="3" t="str">
        <f t="shared" si="7"/>
        <v>SatPres(77)=.015795</v>
      </c>
      <c r="AF81" s="3" t="str">
        <f t="shared" si="8"/>
        <v>Wtemp(77)=−3</v>
      </c>
      <c r="AG81" s="3" t="str">
        <f t="shared" si="9"/>
        <v>W(77)=0.0006722</v>
      </c>
      <c r="AH81" s="3" t="str">
        <f t="shared" si="10"/>
        <v>Hfg(77)=1220.08</v>
      </c>
    </row>
    <row r="82" spans="1:34" x14ac:dyDescent="0.25">
      <c r="A82" s="10" t="s">
        <v>555</v>
      </c>
      <c r="B82" s="11">
        <v>1.6653999999999999E-2</v>
      </c>
      <c r="C82" s="11">
        <v>3.3908000000000001E-2</v>
      </c>
      <c r="D82" s="37">
        <v>1.7420000000000001E-2</v>
      </c>
      <c r="E82" s="13">
        <v>16367</v>
      </c>
      <c r="F82" s="38">
        <v>16367</v>
      </c>
      <c r="G82" s="41" t="s">
        <v>645</v>
      </c>
      <c r="H82" s="14">
        <v>1220.05</v>
      </c>
      <c r="I82" s="39">
        <v>1060.17</v>
      </c>
      <c r="J82" s="42" t="s">
        <v>559</v>
      </c>
      <c r="K82" s="15">
        <v>2.6657999999999999</v>
      </c>
      <c r="L82" s="43">
        <v>2.3393999999999999</v>
      </c>
      <c r="M82" s="16">
        <f t="shared" si="11"/>
        <v>78</v>
      </c>
      <c r="N82" s="24" t="s">
        <v>555</v>
      </c>
      <c r="O82" s="25">
        <v>7.0879999999999999E-4</v>
      </c>
      <c r="P82" s="33">
        <v>11.529</v>
      </c>
      <c r="Q82" s="8">
        <v>1.2999999999999999E-2</v>
      </c>
      <c r="R82" s="34">
        <v>11.542</v>
      </c>
      <c r="S82" s="33" t="s">
        <v>556</v>
      </c>
      <c r="T82" s="8">
        <v>0.751</v>
      </c>
      <c r="U82" s="34">
        <v>0.27100000000000002</v>
      </c>
      <c r="V82" s="33" t="s">
        <v>557</v>
      </c>
      <c r="W82" s="8">
        <v>1.74E-3</v>
      </c>
      <c r="X82" s="34">
        <v>6.8999999999999997E-4</v>
      </c>
      <c r="Y82" s="33" t="s">
        <v>558</v>
      </c>
      <c r="Z82" s="8" t="s">
        <v>559</v>
      </c>
      <c r="AA82" s="34">
        <v>3.3909000000000002E-2</v>
      </c>
      <c r="AB82" s="9" t="s">
        <v>555</v>
      </c>
      <c r="AC82" s="2"/>
      <c r="AD82" s="3" t="str">
        <f t="shared" si="6"/>
        <v>SatTemp(78)=−2</v>
      </c>
      <c r="AE82" s="3" t="str">
        <f t="shared" si="7"/>
        <v>SatPres(78)=.016654</v>
      </c>
      <c r="AF82" s="3" t="str">
        <f t="shared" si="8"/>
        <v>Wtemp(78)=−2</v>
      </c>
      <c r="AG82" s="3" t="str">
        <f t="shared" si="9"/>
        <v>W(78)=0.0007088</v>
      </c>
      <c r="AH82" s="3" t="str">
        <f t="shared" si="10"/>
        <v>Hfg(78)=1220.05</v>
      </c>
    </row>
    <row r="83" spans="1:34" x14ac:dyDescent="0.25">
      <c r="A83" s="10" t="s">
        <v>560</v>
      </c>
      <c r="B83" s="11">
        <v>1.7555999999999999E-2</v>
      </c>
      <c r="C83" s="11">
        <v>3.5743999999999998E-2</v>
      </c>
      <c r="D83" s="37">
        <v>1.7420000000000001E-2</v>
      </c>
      <c r="E83" s="13">
        <v>15561</v>
      </c>
      <c r="F83" s="38">
        <v>15561</v>
      </c>
      <c r="G83" s="41" t="s">
        <v>646</v>
      </c>
      <c r="H83" s="14">
        <v>1220.02</v>
      </c>
      <c r="I83" s="39">
        <v>1060.6199999999999</v>
      </c>
      <c r="J83" s="42" t="s">
        <v>564</v>
      </c>
      <c r="K83" s="15">
        <v>2.6598999999999999</v>
      </c>
      <c r="L83" s="43">
        <v>2.3346</v>
      </c>
      <c r="M83" s="16">
        <f t="shared" si="11"/>
        <v>79</v>
      </c>
      <c r="N83" s="24" t="s">
        <v>560</v>
      </c>
      <c r="O83" s="25">
        <v>7.4719999999999995E-4</v>
      </c>
      <c r="P83" s="33">
        <v>11.554</v>
      </c>
      <c r="Q83" s="8">
        <v>1.4E-2</v>
      </c>
      <c r="R83" s="34">
        <v>11.568</v>
      </c>
      <c r="S83" s="33" t="s">
        <v>561</v>
      </c>
      <c r="T83" s="8">
        <v>0.79200000000000004</v>
      </c>
      <c r="U83" s="34">
        <v>0.55200000000000005</v>
      </c>
      <c r="V83" s="33" t="s">
        <v>562</v>
      </c>
      <c r="W83" s="8">
        <v>1.83E-3</v>
      </c>
      <c r="X83" s="34">
        <v>1.2999999999999999E-3</v>
      </c>
      <c r="Y83" s="33" t="s">
        <v>563</v>
      </c>
      <c r="Z83" s="8" t="s">
        <v>564</v>
      </c>
      <c r="AA83" s="34">
        <v>3.5743999999999998E-2</v>
      </c>
      <c r="AB83" s="9" t="s">
        <v>560</v>
      </c>
      <c r="AC83" s="2"/>
      <c r="AD83" s="3" t="str">
        <f t="shared" si="6"/>
        <v>SatTemp(79)=−1</v>
      </c>
      <c r="AE83" s="3" t="str">
        <f t="shared" si="7"/>
        <v>SatPres(79)=.017556</v>
      </c>
      <c r="AF83" s="3" t="str">
        <f t="shared" si="8"/>
        <v>Wtemp(79)=−1</v>
      </c>
      <c r="AG83" s="3" t="str">
        <f t="shared" si="9"/>
        <v>W(79)=0.0007472</v>
      </c>
      <c r="AH83" s="3" t="str">
        <f t="shared" si="10"/>
        <v>Hfg(79)=1220.02</v>
      </c>
    </row>
    <row r="84" spans="1:34" x14ac:dyDescent="0.25">
      <c r="A84" s="10">
        <v>0</v>
      </c>
      <c r="B84" s="11">
        <v>1.8502000000000001E-2</v>
      </c>
      <c r="C84" s="11">
        <v>3.7671000000000003E-2</v>
      </c>
      <c r="D84" s="37">
        <v>1.7430000000000001E-2</v>
      </c>
      <c r="E84" s="13">
        <v>14797</v>
      </c>
      <c r="F84" s="38">
        <v>14797</v>
      </c>
      <c r="G84" s="41" t="s">
        <v>647</v>
      </c>
      <c r="H84" s="14">
        <v>1220</v>
      </c>
      <c r="I84" s="39">
        <v>1061.06</v>
      </c>
      <c r="J84" s="42" t="s">
        <v>566</v>
      </c>
      <c r="K84" s="15">
        <v>2.6541000000000001</v>
      </c>
      <c r="L84" s="43">
        <v>2.3298000000000001</v>
      </c>
      <c r="M84" s="16">
        <f t="shared" si="11"/>
        <v>80</v>
      </c>
      <c r="N84" s="24">
        <v>0</v>
      </c>
      <c r="O84" s="25">
        <v>7.8750000000000001E-4</v>
      </c>
      <c r="P84" s="33">
        <v>11.579000000000001</v>
      </c>
      <c r="Q84" s="8">
        <v>1.4999999999999999E-2</v>
      </c>
      <c r="R84" s="34">
        <v>11.593999999999999</v>
      </c>
      <c r="S84" s="33">
        <v>0</v>
      </c>
      <c r="T84" s="8">
        <v>0.83499999999999996</v>
      </c>
      <c r="U84" s="34">
        <v>0.83499999999999996</v>
      </c>
      <c r="V84" s="33">
        <v>0</v>
      </c>
      <c r="W84" s="8">
        <v>1.92E-3</v>
      </c>
      <c r="X84" s="34">
        <v>1.92E-3</v>
      </c>
      <c r="Y84" s="33" t="s">
        <v>565</v>
      </c>
      <c r="Z84" s="8" t="s">
        <v>566</v>
      </c>
      <c r="AA84" s="34">
        <v>3.7671000000000003E-2</v>
      </c>
      <c r="AB84" s="9">
        <v>0</v>
      </c>
      <c r="AC84" s="2"/>
      <c r="AD84" s="3" t="str">
        <f t="shared" si="6"/>
        <v>SatTemp(80)=</v>
      </c>
      <c r="AE84" s="3" t="str">
        <f t="shared" si="7"/>
        <v>SatPres(80)=.018502</v>
      </c>
      <c r="AF84" s="3" t="str">
        <f t="shared" si="8"/>
        <v>Wtemp(80)=</v>
      </c>
      <c r="AG84" s="3" t="str">
        <f t="shared" si="9"/>
        <v>W(80)=0.0007875</v>
      </c>
      <c r="AH84" s="3" t="str">
        <f t="shared" si="10"/>
        <v>Hfg(80)=1220.00</v>
      </c>
    </row>
    <row r="85" spans="1:34" x14ac:dyDescent="0.25">
      <c r="A85" s="10">
        <v>1</v>
      </c>
      <c r="B85" s="11">
        <v>1.9494999999999998E-2</v>
      </c>
      <c r="C85" s="11">
        <v>3.9692999999999999E-2</v>
      </c>
      <c r="D85" s="37">
        <v>1.7430000000000001E-2</v>
      </c>
      <c r="E85" s="13">
        <v>14073</v>
      </c>
      <c r="F85" s="38">
        <v>14073</v>
      </c>
      <c r="G85" s="41" t="s">
        <v>648</v>
      </c>
      <c r="H85" s="14">
        <v>1219.96</v>
      </c>
      <c r="I85" s="39">
        <v>1061.5</v>
      </c>
      <c r="J85" s="42" t="s">
        <v>568</v>
      </c>
      <c r="K85" s="15">
        <v>2.6482000000000001</v>
      </c>
      <c r="L85" s="43">
        <v>2.3249</v>
      </c>
      <c r="M85" s="16">
        <f t="shared" si="11"/>
        <v>81</v>
      </c>
      <c r="N85" s="24">
        <v>1</v>
      </c>
      <c r="O85" s="25">
        <v>8.298E-4</v>
      </c>
      <c r="P85" s="33">
        <v>11.603999999999999</v>
      </c>
      <c r="Q85" s="8">
        <v>1.4999999999999999E-2</v>
      </c>
      <c r="R85" s="34">
        <v>11.62</v>
      </c>
      <c r="S85" s="33">
        <v>0.24</v>
      </c>
      <c r="T85" s="8">
        <v>0.88</v>
      </c>
      <c r="U85" s="34">
        <v>1.121</v>
      </c>
      <c r="V85" s="33">
        <v>5.1999999999999995E-4</v>
      </c>
      <c r="W85" s="8">
        <v>2.0200000000000001E-3</v>
      </c>
      <c r="X85" s="34">
        <v>2.5400000000000002E-3</v>
      </c>
      <c r="Y85" s="33" t="s">
        <v>567</v>
      </c>
      <c r="Z85" s="8" t="s">
        <v>568</v>
      </c>
      <c r="AA85" s="34">
        <v>3.9694E-2</v>
      </c>
      <c r="AB85" s="9">
        <v>1</v>
      </c>
      <c r="AC85" s="2"/>
      <c r="AD85" s="3" t="str">
        <f t="shared" si="6"/>
        <v>SatTemp(81)=1</v>
      </c>
      <c r="AE85" s="3" t="str">
        <f t="shared" si="7"/>
        <v>SatPres(81)=.019495</v>
      </c>
      <c r="AF85" s="3" t="str">
        <f t="shared" si="8"/>
        <v>Wtemp(81)=1</v>
      </c>
      <c r="AG85" s="3" t="str">
        <f t="shared" si="9"/>
        <v>W(81)=0.0008298</v>
      </c>
      <c r="AH85" s="3" t="str">
        <f t="shared" si="10"/>
        <v>Hfg(81)=1219.96</v>
      </c>
    </row>
    <row r="86" spans="1:34" x14ac:dyDescent="0.25">
      <c r="A86" s="10">
        <v>2</v>
      </c>
      <c r="B86" s="11">
        <v>2.0537E-2</v>
      </c>
      <c r="C86" s="11">
        <v>4.1813000000000003E-2</v>
      </c>
      <c r="D86" s="37">
        <v>1.7430000000000001E-2</v>
      </c>
      <c r="E86" s="13">
        <v>13388</v>
      </c>
      <c r="F86" s="38">
        <v>13388</v>
      </c>
      <c r="G86" s="41" t="s">
        <v>649</v>
      </c>
      <c r="H86" s="14">
        <v>1219.93</v>
      </c>
      <c r="I86" s="39">
        <v>1061.94</v>
      </c>
      <c r="J86" s="42" t="s">
        <v>570</v>
      </c>
      <c r="K86" s="15">
        <v>2.6423999999999999</v>
      </c>
      <c r="L86" s="43">
        <v>2.3201999999999998</v>
      </c>
      <c r="M86" s="16">
        <f t="shared" si="11"/>
        <v>82</v>
      </c>
      <c r="N86" s="24">
        <v>2</v>
      </c>
      <c r="O86" s="25">
        <v>8.742E-4</v>
      </c>
      <c r="P86" s="33">
        <v>11.63</v>
      </c>
      <c r="Q86" s="8">
        <v>1.6E-2</v>
      </c>
      <c r="R86" s="34">
        <v>11.646000000000001</v>
      </c>
      <c r="S86" s="33">
        <v>0.48</v>
      </c>
      <c r="T86" s="8">
        <v>0.92800000000000005</v>
      </c>
      <c r="U86" s="34">
        <v>1.4079999999999999</v>
      </c>
      <c r="V86" s="33">
        <v>1.0399999999999999E-3</v>
      </c>
      <c r="W86" s="8">
        <v>2.1199999999999999E-3</v>
      </c>
      <c r="X86" s="34">
        <v>3.1700000000000001E-3</v>
      </c>
      <c r="Y86" s="33" t="s">
        <v>569</v>
      </c>
      <c r="Z86" s="8" t="s">
        <v>570</v>
      </c>
      <c r="AA86" s="34">
        <v>4.1813999999999997E-2</v>
      </c>
      <c r="AB86" s="9">
        <v>2</v>
      </c>
      <c r="AC86" s="2"/>
      <c r="AD86" s="3" t="str">
        <f t="shared" si="6"/>
        <v>SatTemp(82)=2</v>
      </c>
      <c r="AE86" s="3" t="str">
        <f t="shared" si="7"/>
        <v>SatPres(82)=.020537</v>
      </c>
      <c r="AF86" s="3" t="str">
        <f t="shared" si="8"/>
        <v>Wtemp(82)=2</v>
      </c>
      <c r="AG86" s="3" t="str">
        <f t="shared" si="9"/>
        <v>W(82)=0.0008742</v>
      </c>
      <c r="AH86" s="3" t="str">
        <f t="shared" si="10"/>
        <v>Hfg(82)=1219.93</v>
      </c>
    </row>
    <row r="87" spans="1:34" x14ac:dyDescent="0.25">
      <c r="A87" s="10">
        <v>3</v>
      </c>
      <c r="B87" s="11">
        <v>2.1628999999999999E-2</v>
      </c>
      <c r="C87" s="11">
        <v>4.4037E-2</v>
      </c>
      <c r="D87" s="37">
        <v>1.7430000000000001E-2</v>
      </c>
      <c r="E87" s="13">
        <v>12740</v>
      </c>
      <c r="F87" s="38">
        <v>12740</v>
      </c>
      <c r="G87" s="41" t="s">
        <v>650</v>
      </c>
      <c r="H87" s="14">
        <v>1219.9000000000001</v>
      </c>
      <c r="I87" s="39">
        <v>1062.3800000000001</v>
      </c>
      <c r="J87" s="42" t="s">
        <v>572</v>
      </c>
      <c r="K87" s="15">
        <v>2.6366999999999998</v>
      </c>
      <c r="L87" s="43">
        <v>2.3153999999999999</v>
      </c>
      <c r="M87" s="16">
        <f t="shared" si="11"/>
        <v>83</v>
      </c>
      <c r="N87" s="24">
        <v>3</v>
      </c>
      <c r="O87" s="25">
        <v>9.2069999999999999E-4</v>
      </c>
      <c r="P87" s="33">
        <v>11.654999999999999</v>
      </c>
      <c r="Q87" s="8">
        <v>1.7000000000000001E-2</v>
      </c>
      <c r="R87" s="34">
        <v>11.672000000000001</v>
      </c>
      <c r="S87" s="33">
        <v>0.72099999999999997</v>
      </c>
      <c r="T87" s="8">
        <v>0.97799999999999998</v>
      </c>
      <c r="U87" s="34">
        <v>1.6990000000000001</v>
      </c>
      <c r="V87" s="33">
        <v>1.56E-3</v>
      </c>
      <c r="W87" s="8">
        <v>2.2300000000000002E-3</v>
      </c>
      <c r="X87" s="34">
        <v>3.8E-3</v>
      </c>
      <c r="Y87" s="33" t="s">
        <v>571</v>
      </c>
      <c r="Z87" s="8" t="s">
        <v>572</v>
      </c>
      <c r="AA87" s="34">
        <v>4.4037E-2</v>
      </c>
      <c r="AB87" s="9">
        <v>3</v>
      </c>
      <c r="AC87" s="2"/>
      <c r="AD87" s="3" t="str">
        <f t="shared" si="6"/>
        <v>SatTemp(83)=3</v>
      </c>
      <c r="AE87" s="3" t="str">
        <f t="shared" si="7"/>
        <v>SatPres(83)=.021629</v>
      </c>
      <c r="AF87" s="3" t="str">
        <f t="shared" si="8"/>
        <v>Wtemp(83)=3</v>
      </c>
      <c r="AG87" s="3" t="str">
        <f t="shared" si="9"/>
        <v>W(83)=0.0009207</v>
      </c>
      <c r="AH87" s="3" t="str">
        <f t="shared" si="10"/>
        <v>Hfg(83)=1219.90</v>
      </c>
    </row>
    <row r="88" spans="1:34" x14ac:dyDescent="0.25">
      <c r="A88" s="10">
        <v>4</v>
      </c>
      <c r="B88" s="11">
        <v>2.2773999999999999E-2</v>
      </c>
      <c r="C88" s="11">
        <v>4.6369E-2</v>
      </c>
      <c r="D88" s="37">
        <v>1.7430000000000001E-2</v>
      </c>
      <c r="E88" s="13">
        <v>12125</v>
      </c>
      <c r="F88" s="38">
        <v>12125</v>
      </c>
      <c r="G88" s="41" t="s">
        <v>651</v>
      </c>
      <c r="H88" s="14">
        <v>1219.8699999999999</v>
      </c>
      <c r="I88" s="39">
        <v>1062.82</v>
      </c>
      <c r="J88" s="42" t="s">
        <v>574</v>
      </c>
      <c r="K88" s="15">
        <v>2.6309</v>
      </c>
      <c r="L88" s="43">
        <v>2.3107000000000002</v>
      </c>
      <c r="M88" s="16">
        <f t="shared" si="11"/>
        <v>84</v>
      </c>
      <c r="N88" s="24">
        <v>4</v>
      </c>
      <c r="O88" s="25">
        <v>9.6949999999999998E-4</v>
      </c>
      <c r="P88" s="33">
        <v>11.68</v>
      </c>
      <c r="Q88" s="8">
        <v>1.7999999999999999E-2</v>
      </c>
      <c r="R88" s="34">
        <v>11.699</v>
      </c>
      <c r="S88" s="33">
        <v>0.96099999999999997</v>
      </c>
      <c r="T88" s="8">
        <v>1.03</v>
      </c>
      <c r="U88" s="34">
        <v>1.9910000000000001</v>
      </c>
      <c r="V88" s="33">
        <v>2.0799999999999998E-3</v>
      </c>
      <c r="W88" s="8">
        <v>2.3500000000000001E-3</v>
      </c>
      <c r="X88" s="34">
        <v>4.4299999999999999E-3</v>
      </c>
      <c r="Y88" s="33" t="s">
        <v>573</v>
      </c>
      <c r="Z88" s="8" t="s">
        <v>574</v>
      </c>
      <c r="AA88" s="34">
        <v>4.6370000000000001E-2</v>
      </c>
      <c r="AB88" s="9">
        <v>4</v>
      </c>
      <c r="AC88" s="2"/>
      <c r="AD88" s="3" t="str">
        <f t="shared" si="6"/>
        <v>SatTemp(84)=4</v>
      </c>
      <c r="AE88" s="3" t="str">
        <f t="shared" si="7"/>
        <v>SatPres(84)=.022774</v>
      </c>
      <c r="AF88" s="3" t="str">
        <f t="shared" si="8"/>
        <v>Wtemp(84)=4</v>
      </c>
      <c r="AG88" s="3" t="str">
        <f t="shared" si="9"/>
        <v>W(84)=0.0009695</v>
      </c>
      <c r="AH88" s="3" t="str">
        <f t="shared" si="10"/>
        <v>Hfg(84)=1219.87</v>
      </c>
    </row>
    <row r="89" spans="1:34" x14ac:dyDescent="0.25">
      <c r="A89" s="10">
        <v>5</v>
      </c>
      <c r="B89" s="11">
        <v>2.3975E-2</v>
      </c>
      <c r="C89" s="11">
        <v>4.8813000000000002E-2</v>
      </c>
      <c r="D89" s="37">
        <v>1.7430000000000001E-2</v>
      </c>
      <c r="E89" s="13">
        <v>11543</v>
      </c>
      <c r="F89" s="38">
        <v>11543</v>
      </c>
      <c r="G89" s="41" t="s">
        <v>652</v>
      </c>
      <c r="H89" s="14">
        <v>1219.83</v>
      </c>
      <c r="I89" s="39">
        <v>1063.26</v>
      </c>
      <c r="J89" s="42" t="s">
        <v>576</v>
      </c>
      <c r="K89" s="15">
        <v>2.6252</v>
      </c>
      <c r="L89" s="43">
        <v>2.306</v>
      </c>
      <c r="M89" s="16">
        <f t="shared" si="11"/>
        <v>85</v>
      </c>
      <c r="N89" s="24">
        <v>5</v>
      </c>
      <c r="O89" s="25">
        <v>1.0207E-3</v>
      </c>
      <c r="P89" s="33">
        <v>11.706</v>
      </c>
      <c r="Q89" s="8">
        <v>1.9E-2</v>
      </c>
      <c r="R89" s="34">
        <v>11.725</v>
      </c>
      <c r="S89" s="33">
        <v>1.2010000000000001</v>
      </c>
      <c r="T89" s="8">
        <v>1.085</v>
      </c>
      <c r="U89" s="34">
        <v>2.286</v>
      </c>
      <c r="V89" s="33">
        <v>2.5999999999999999E-3</v>
      </c>
      <c r="W89" s="8">
        <v>2.47E-3</v>
      </c>
      <c r="X89" s="34">
        <v>5.0600000000000003E-3</v>
      </c>
      <c r="Y89" s="33" t="s">
        <v>575</v>
      </c>
      <c r="Z89" s="8" t="s">
        <v>576</v>
      </c>
      <c r="AA89" s="34">
        <v>4.8814000000000003E-2</v>
      </c>
      <c r="AB89" s="9">
        <v>5</v>
      </c>
      <c r="AC89" s="2"/>
      <c r="AD89" s="3" t="str">
        <f t="shared" si="6"/>
        <v>SatTemp(85)=5</v>
      </c>
      <c r="AE89" s="3" t="str">
        <f t="shared" si="7"/>
        <v>SatPres(85)=.023975</v>
      </c>
      <c r="AF89" s="3" t="str">
        <f t="shared" si="8"/>
        <v>Wtemp(85)=5</v>
      </c>
      <c r="AG89" s="3" t="str">
        <f t="shared" si="9"/>
        <v>W(85)=0.0010207</v>
      </c>
      <c r="AH89" s="3" t="str">
        <f t="shared" si="10"/>
        <v>Hfg(85)=1219.83</v>
      </c>
    </row>
    <row r="90" spans="1:34" x14ac:dyDescent="0.25">
      <c r="A90" s="10">
        <v>6</v>
      </c>
      <c r="B90" s="11">
        <v>2.5232999999999998E-2</v>
      </c>
      <c r="C90" s="11">
        <v>5.1374999999999997E-2</v>
      </c>
      <c r="D90" s="37">
        <v>1.7430000000000001E-2</v>
      </c>
      <c r="E90" s="13">
        <v>10991</v>
      </c>
      <c r="F90" s="38">
        <v>10991</v>
      </c>
      <c r="G90" s="41" t="s">
        <v>653</v>
      </c>
      <c r="H90" s="14">
        <v>1219.8</v>
      </c>
      <c r="I90" s="39">
        <v>1063.7</v>
      </c>
      <c r="J90" s="42" t="s">
        <v>578</v>
      </c>
      <c r="K90" s="15">
        <v>2.6194000000000002</v>
      </c>
      <c r="L90" s="43">
        <v>2.3012999999999999</v>
      </c>
      <c r="M90" s="16">
        <f t="shared" si="11"/>
        <v>86</v>
      </c>
      <c r="N90" s="24">
        <v>6</v>
      </c>
      <c r="O90" s="25">
        <v>1.0743E-3</v>
      </c>
      <c r="P90" s="33">
        <v>11.731</v>
      </c>
      <c r="Q90" s="8">
        <v>0.02</v>
      </c>
      <c r="R90" s="34">
        <v>11.750999999999999</v>
      </c>
      <c r="S90" s="33">
        <v>1.4410000000000001</v>
      </c>
      <c r="T90" s="8">
        <v>1.143</v>
      </c>
      <c r="U90" s="34">
        <v>2.5840000000000001</v>
      </c>
      <c r="V90" s="33">
        <v>3.1099999999999999E-3</v>
      </c>
      <c r="W90" s="8">
        <v>2.5899999999999999E-3</v>
      </c>
      <c r="X90" s="34">
        <v>5.7000000000000002E-3</v>
      </c>
      <c r="Y90" s="33" t="s">
        <v>577</v>
      </c>
      <c r="Z90" s="8" t="s">
        <v>578</v>
      </c>
      <c r="AA90" s="34">
        <v>5.1374999999999997E-2</v>
      </c>
      <c r="AB90" s="9">
        <v>6</v>
      </c>
      <c r="AC90" s="2"/>
      <c r="AD90" s="3" t="str">
        <f t="shared" si="6"/>
        <v>SatTemp(86)=6</v>
      </c>
      <c r="AE90" s="3" t="str">
        <f t="shared" si="7"/>
        <v>SatPres(86)=.025233</v>
      </c>
      <c r="AF90" s="3" t="str">
        <f t="shared" si="8"/>
        <v>Wtemp(86)=6</v>
      </c>
      <c r="AG90" s="3" t="str">
        <f t="shared" si="9"/>
        <v>W(86)=0.0010743</v>
      </c>
      <c r="AH90" s="3" t="str">
        <f t="shared" si="10"/>
        <v>Hfg(86)=1219.80</v>
      </c>
    </row>
    <row r="91" spans="1:34" x14ac:dyDescent="0.25">
      <c r="A91" s="10">
        <v>7</v>
      </c>
      <c r="B91" s="11">
        <v>2.6551999999999999E-2</v>
      </c>
      <c r="C91" s="11">
        <v>5.4059000000000003E-2</v>
      </c>
      <c r="D91" s="37">
        <v>1.7440000000000001E-2</v>
      </c>
      <c r="E91" s="13">
        <v>10468</v>
      </c>
      <c r="F91" s="38">
        <v>10468</v>
      </c>
      <c r="G91" s="41" t="s">
        <v>654</v>
      </c>
      <c r="H91" s="14">
        <v>1219.76</v>
      </c>
      <c r="I91" s="39">
        <v>1064.1400000000001</v>
      </c>
      <c r="J91" s="42" t="s">
        <v>580</v>
      </c>
      <c r="K91" s="15">
        <v>2.6137999999999999</v>
      </c>
      <c r="L91" s="43">
        <v>2.2966000000000002</v>
      </c>
      <c r="M91" s="16">
        <f t="shared" si="11"/>
        <v>87</v>
      </c>
      <c r="N91" s="24">
        <v>7</v>
      </c>
      <c r="O91" s="25">
        <v>1.1306000000000001E-3</v>
      </c>
      <c r="P91" s="33">
        <v>11.756</v>
      </c>
      <c r="Q91" s="8">
        <v>2.1000000000000001E-2</v>
      </c>
      <c r="R91" s="34">
        <v>11.778</v>
      </c>
      <c r="S91" s="33">
        <v>1.681</v>
      </c>
      <c r="T91" s="8">
        <v>1.2030000000000001</v>
      </c>
      <c r="U91" s="34">
        <v>2.8839999999999999</v>
      </c>
      <c r="V91" s="33">
        <v>3.63E-3</v>
      </c>
      <c r="W91" s="8">
        <v>6.3499999999999997E-3</v>
      </c>
      <c r="X91" s="34">
        <v>2.7200000000000002E-3</v>
      </c>
      <c r="Y91" s="33" t="s">
        <v>579</v>
      </c>
      <c r="Z91" s="8" t="s">
        <v>580</v>
      </c>
      <c r="AA91" s="34">
        <v>5.4059999999999997E-2</v>
      </c>
      <c r="AB91" s="9">
        <v>7</v>
      </c>
      <c r="AC91" s="2"/>
      <c r="AD91" s="3" t="str">
        <f t="shared" si="6"/>
        <v>SatTemp(87)=7</v>
      </c>
      <c r="AE91" s="3" t="str">
        <f t="shared" si="7"/>
        <v>SatPres(87)=.026552</v>
      </c>
      <c r="AF91" s="3" t="str">
        <f t="shared" si="8"/>
        <v>Wtemp(87)=7</v>
      </c>
      <c r="AG91" s="3" t="str">
        <f t="shared" si="9"/>
        <v>W(87)=0.0011306</v>
      </c>
      <c r="AH91" s="3" t="str">
        <f t="shared" si="10"/>
        <v>Hfg(87)=1219.76</v>
      </c>
    </row>
    <row r="92" spans="1:34" x14ac:dyDescent="0.25">
      <c r="A92" s="10">
        <v>8</v>
      </c>
      <c r="B92" s="11">
        <v>2.7932999999999999E-2</v>
      </c>
      <c r="C92" s="11">
        <v>5.6871999999999999E-2</v>
      </c>
      <c r="D92" s="37">
        <v>1.7440000000000001E-2</v>
      </c>
      <c r="E92" s="13">
        <v>9971</v>
      </c>
      <c r="F92" s="38">
        <v>9971</v>
      </c>
      <c r="G92" s="41" t="s">
        <v>655</v>
      </c>
      <c r="H92" s="14">
        <v>1219.72</v>
      </c>
      <c r="I92" s="39">
        <v>1064.58</v>
      </c>
      <c r="J92" s="42" t="s">
        <v>582</v>
      </c>
      <c r="K92" s="15">
        <v>2.6080999999999999</v>
      </c>
      <c r="L92" s="43">
        <v>2.2919999999999998</v>
      </c>
      <c r="M92" s="16">
        <f t="shared" si="11"/>
        <v>88</v>
      </c>
      <c r="N92" s="24">
        <v>8</v>
      </c>
      <c r="O92" s="25">
        <v>1.1895E-3</v>
      </c>
      <c r="P92" s="33">
        <v>11.782</v>
      </c>
      <c r="Q92" s="8">
        <v>2.1999999999999999E-2</v>
      </c>
      <c r="R92" s="34">
        <v>11.804</v>
      </c>
      <c r="S92" s="33">
        <v>1.9219999999999999</v>
      </c>
      <c r="T92" s="8">
        <v>1.266</v>
      </c>
      <c r="U92" s="34">
        <v>3.1880000000000002</v>
      </c>
      <c r="V92" s="33">
        <v>4.1399999999999996E-3</v>
      </c>
      <c r="W92" s="8">
        <v>2.8600000000000001E-3</v>
      </c>
      <c r="X92" s="34">
        <v>7.0000000000000001E-3</v>
      </c>
      <c r="Y92" s="33" t="s">
        <v>581</v>
      </c>
      <c r="Z92" s="8" t="s">
        <v>582</v>
      </c>
      <c r="AA92" s="34">
        <v>5.6871999999999999E-2</v>
      </c>
      <c r="AB92" s="9">
        <v>8</v>
      </c>
      <c r="AC92" s="2"/>
      <c r="AD92" s="3" t="str">
        <f t="shared" si="6"/>
        <v>SatTemp(88)=8</v>
      </c>
      <c r="AE92" s="3" t="str">
        <f t="shared" si="7"/>
        <v>SatPres(88)=.027933</v>
      </c>
      <c r="AF92" s="3" t="str">
        <f t="shared" si="8"/>
        <v>Wtemp(88)=8</v>
      </c>
      <c r="AG92" s="3" t="str">
        <f t="shared" si="9"/>
        <v>W(88)=0.0011895</v>
      </c>
      <c r="AH92" s="3" t="str">
        <f t="shared" si="10"/>
        <v>Hfg(88)=1219.72</v>
      </c>
    </row>
    <row r="93" spans="1:34" x14ac:dyDescent="0.25">
      <c r="A93" s="10">
        <v>9</v>
      </c>
      <c r="B93" s="11">
        <v>2.9378999999999999E-2</v>
      </c>
      <c r="C93" s="11">
        <v>5.9817000000000002E-2</v>
      </c>
      <c r="D93" s="37">
        <v>1.7440000000000001E-2</v>
      </c>
      <c r="E93" s="13">
        <v>9500</v>
      </c>
      <c r="F93" s="38">
        <v>9500</v>
      </c>
      <c r="G93" s="41" t="s">
        <v>656</v>
      </c>
      <c r="H93" s="14">
        <v>1219.68</v>
      </c>
      <c r="I93" s="39">
        <v>1065.03</v>
      </c>
      <c r="J93" s="42" t="s">
        <v>584</v>
      </c>
      <c r="K93" s="15">
        <v>2.6023999999999998</v>
      </c>
      <c r="L93" s="43">
        <v>2.2873000000000001</v>
      </c>
      <c r="M93" s="16">
        <f t="shared" si="11"/>
        <v>89</v>
      </c>
      <c r="N93" s="24">
        <v>9</v>
      </c>
      <c r="O93" s="25">
        <v>1.2512000000000001E-3</v>
      </c>
      <c r="P93" s="33">
        <v>11.807</v>
      </c>
      <c r="Q93" s="8">
        <v>2.4E-2</v>
      </c>
      <c r="R93" s="34">
        <v>11.831</v>
      </c>
      <c r="S93" s="33">
        <v>2.1619999999999999</v>
      </c>
      <c r="T93" s="8">
        <v>1.3320000000000001</v>
      </c>
      <c r="U93" s="34">
        <v>3.4940000000000002</v>
      </c>
      <c r="V93" s="33">
        <v>4.6600000000000001E-3</v>
      </c>
      <c r="W93" s="8">
        <v>3.0000000000000001E-3</v>
      </c>
      <c r="X93" s="34">
        <v>7.6600000000000001E-3</v>
      </c>
      <c r="Y93" s="33" t="s">
        <v>583</v>
      </c>
      <c r="Z93" s="8" t="s">
        <v>584</v>
      </c>
      <c r="AA93" s="34">
        <v>5.9818999999999997E-2</v>
      </c>
      <c r="AB93" s="9">
        <v>9</v>
      </c>
      <c r="AC93" s="2"/>
      <c r="AD93" s="3" t="str">
        <f t="shared" si="6"/>
        <v>SatTemp(89)=9</v>
      </c>
      <c r="AE93" s="3" t="str">
        <f t="shared" si="7"/>
        <v>SatPres(89)=.029379</v>
      </c>
      <c r="AF93" s="3" t="str">
        <f t="shared" si="8"/>
        <v>Wtemp(89)=9</v>
      </c>
      <c r="AG93" s="3" t="str">
        <f t="shared" si="9"/>
        <v>W(89)=0.0012512</v>
      </c>
      <c r="AH93" s="3" t="str">
        <f t="shared" si="10"/>
        <v>Hfg(89)=1219.68</v>
      </c>
    </row>
    <row r="94" spans="1:34" x14ac:dyDescent="0.25">
      <c r="A94" s="10">
        <v>10</v>
      </c>
      <c r="B94" s="11">
        <v>3.0894000000000001E-2</v>
      </c>
      <c r="C94" s="11">
        <v>6.2900999999999999E-2</v>
      </c>
      <c r="D94" s="37">
        <v>1.7440000000000001E-2</v>
      </c>
      <c r="E94" s="13">
        <v>9054</v>
      </c>
      <c r="F94" s="38">
        <v>9054</v>
      </c>
      <c r="G94" s="41" t="s">
        <v>657</v>
      </c>
      <c r="H94" s="14">
        <v>1219.6400000000001</v>
      </c>
      <c r="I94" s="39">
        <v>1065.47</v>
      </c>
      <c r="J94" s="42" t="s">
        <v>586</v>
      </c>
      <c r="K94" s="15">
        <v>2.5968</v>
      </c>
      <c r="L94" s="43">
        <v>2.2827000000000002</v>
      </c>
      <c r="M94" s="16">
        <f t="shared" si="11"/>
        <v>90</v>
      </c>
      <c r="N94" s="24">
        <v>10</v>
      </c>
      <c r="O94" s="25">
        <v>1.3158E-3</v>
      </c>
      <c r="P94" s="33">
        <v>11.832000000000001</v>
      </c>
      <c r="Q94" s="8">
        <v>2.5000000000000001E-2</v>
      </c>
      <c r="R94" s="34">
        <v>11.856999999999999</v>
      </c>
      <c r="S94" s="33">
        <v>2.4020000000000001</v>
      </c>
      <c r="T94" s="8">
        <v>1.4019999999999999</v>
      </c>
      <c r="U94" s="34">
        <v>3.8039999999999998</v>
      </c>
      <c r="V94" s="33">
        <v>5.1700000000000001E-3</v>
      </c>
      <c r="W94" s="8">
        <v>3.15E-3</v>
      </c>
      <c r="X94" s="34">
        <v>8.3199999999999993E-3</v>
      </c>
      <c r="Y94" s="33" t="s">
        <v>585</v>
      </c>
      <c r="Z94" s="8" t="s">
        <v>586</v>
      </c>
      <c r="AA94" s="34">
        <v>6.2900999999999999E-2</v>
      </c>
      <c r="AB94" s="9">
        <v>10</v>
      </c>
      <c r="AC94" s="2"/>
      <c r="AD94" s="3" t="str">
        <f t="shared" si="6"/>
        <v>SatTemp(90)=10</v>
      </c>
      <c r="AE94" s="3" t="str">
        <f t="shared" si="7"/>
        <v>SatPres(90)=.030894</v>
      </c>
      <c r="AF94" s="3" t="str">
        <f t="shared" si="8"/>
        <v>Wtemp(90)=10</v>
      </c>
      <c r="AG94" s="3" t="str">
        <f t="shared" si="9"/>
        <v>W(90)=0.0013158</v>
      </c>
      <c r="AH94" s="3" t="str">
        <f t="shared" si="10"/>
        <v>Hfg(90)=1219.64</v>
      </c>
    </row>
    <row r="95" spans="1:34" x14ac:dyDescent="0.25">
      <c r="A95" s="10">
        <v>11</v>
      </c>
      <c r="B95" s="11">
        <v>3.2480000000000002E-2</v>
      </c>
      <c r="C95" s="11">
        <v>6.6130999999999995E-2</v>
      </c>
      <c r="D95" s="37">
        <v>1.7440000000000001E-2</v>
      </c>
      <c r="E95" s="13">
        <v>8630</v>
      </c>
      <c r="F95" s="38">
        <v>8630</v>
      </c>
      <c r="G95" s="41" t="s">
        <v>658</v>
      </c>
      <c r="H95" s="14">
        <v>1219.5999999999999</v>
      </c>
      <c r="I95" s="39">
        <v>1065.9100000000001</v>
      </c>
      <c r="J95" s="42" t="s">
        <v>588</v>
      </c>
      <c r="K95" s="15">
        <v>2.5912000000000002</v>
      </c>
      <c r="L95" s="43">
        <v>2.2782</v>
      </c>
      <c r="M95" s="16">
        <f t="shared" si="11"/>
        <v>91</v>
      </c>
      <c r="N95" s="24">
        <v>11</v>
      </c>
      <c r="O95" s="25">
        <v>1.3835E-3</v>
      </c>
      <c r="P95" s="33">
        <v>11.856999999999999</v>
      </c>
      <c r="Q95" s="8">
        <v>2.5999999999999999E-2</v>
      </c>
      <c r="R95" s="34">
        <v>11.884</v>
      </c>
      <c r="S95" s="33">
        <v>2.6419999999999999</v>
      </c>
      <c r="T95" s="8">
        <v>1.474</v>
      </c>
      <c r="U95" s="34">
        <v>4.117</v>
      </c>
      <c r="V95" s="33">
        <v>5.6800000000000002E-3</v>
      </c>
      <c r="W95" s="8">
        <v>3.3E-3</v>
      </c>
      <c r="X95" s="34">
        <v>8.9800000000000001E-3</v>
      </c>
      <c r="Y95" s="33" t="s">
        <v>587</v>
      </c>
      <c r="Z95" s="8" t="s">
        <v>588</v>
      </c>
      <c r="AA95" s="34">
        <v>6.6130999999999995E-2</v>
      </c>
      <c r="AB95" s="9">
        <v>11</v>
      </c>
      <c r="AC95" s="2"/>
      <c r="AD95" s="3" t="str">
        <f t="shared" si="6"/>
        <v>SatTemp(91)=11</v>
      </c>
      <c r="AE95" s="3" t="str">
        <f t="shared" si="7"/>
        <v>SatPres(91)=.032480</v>
      </c>
      <c r="AF95" s="3" t="str">
        <f t="shared" si="8"/>
        <v>Wtemp(91)=11</v>
      </c>
      <c r="AG95" s="3" t="str">
        <f t="shared" si="9"/>
        <v>W(91)=0.0013835</v>
      </c>
      <c r="AH95" s="3" t="str">
        <f t="shared" si="10"/>
        <v>Hfg(91)=1219.60</v>
      </c>
    </row>
    <row r="96" spans="1:34" x14ac:dyDescent="0.25">
      <c r="A96" s="10">
        <v>12</v>
      </c>
      <c r="B96" s="11">
        <v>3.4139999999999997E-2</v>
      </c>
      <c r="C96" s="11">
        <v>6.9511000000000003E-2</v>
      </c>
      <c r="D96" s="37">
        <v>1.7440000000000001E-2</v>
      </c>
      <c r="E96" s="13">
        <v>8228</v>
      </c>
      <c r="F96" s="38">
        <v>8228</v>
      </c>
      <c r="G96" s="41" t="s">
        <v>659</v>
      </c>
      <c r="H96" s="14">
        <v>1219.56</v>
      </c>
      <c r="I96" s="39">
        <v>1066.3499999999999</v>
      </c>
      <c r="J96" s="42" t="s">
        <v>590</v>
      </c>
      <c r="K96" s="15">
        <v>2.5855999999999999</v>
      </c>
      <c r="L96" s="43">
        <v>2.2736000000000001</v>
      </c>
      <c r="M96" s="16">
        <f t="shared" si="11"/>
        <v>92</v>
      </c>
      <c r="N96" s="24">
        <v>12</v>
      </c>
      <c r="O96" s="25">
        <v>1.4544E-3</v>
      </c>
      <c r="P96" s="33">
        <v>11.882999999999999</v>
      </c>
      <c r="Q96" s="8">
        <v>2.8000000000000001E-2</v>
      </c>
      <c r="R96" s="34">
        <v>11.91</v>
      </c>
      <c r="S96" s="33">
        <v>2.8820000000000001</v>
      </c>
      <c r="T96" s="8">
        <v>1.55</v>
      </c>
      <c r="U96" s="34">
        <v>4.4329999999999998</v>
      </c>
      <c r="V96" s="33">
        <v>6.1900000000000002E-3</v>
      </c>
      <c r="W96" s="8">
        <v>3.47E-3</v>
      </c>
      <c r="X96" s="34">
        <v>9.6600000000000002E-3</v>
      </c>
      <c r="Y96" s="33" t="s">
        <v>589</v>
      </c>
      <c r="Z96" s="8" t="s">
        <v>590</v>
      </c>
      <c r="AA96" s="34">
        <v>6.9511000000000003E-2</v>
      </c>
      <c r="AB96" s="9">
        <v>12</v>
      </c>
      <c r="AC96" s="2"/>
      <c r="AD96" s="3" t="str">
        <f t="shared" si="6"/>
        <v>SatTemp(92)=12</v>
      </c>
      <c r="AE96" s="3" t="str">
        <f t="shared" si="7"/>
        <v>SatPres(92)=.034140</v>
      </c>
      <c r="AF96" s="3" t="str">
        <f t="shared" si="8"/>
        <v>Wtemp(92)=12</v>
      </c>
      <c r="AG96" s="3" t="str">
        <f t="shared" si="9"/>
        <v>W(92)=0.0014544</v>
      </c>
      <c r="AH96" s="3" t="str">
        <f t="shared" si="10"/>
        <v>Hfg(92)=1219.56</v>
      </c>
    </row>
    <row r="97" spans="1:34" x14ac:dyDescent="0.25">
      <c r="A97" s="10">
        <v>13</v>
      </c>
      <c r="B97" s="11">
        <v>3.5878E-2</v>
      </c>
      <c r="C97" s="11">
        <v>7.3047000000000001E-2</v>
      </c>
      <c r="D97" s="37">
        <v>1.745E-2</v>
      </c>
      <c r="E97" s="13">
        <v>7846</v>
      </c>
      <c r="F97" s="38">
        <v>7846</v>
      </c>
      <c r="G97" s="41" t="s">
        <v>660</v>
      </c>
      <c r="H97" s="14">
        <v>1219.52</v>
      </c>
      <c r="I97" s="39">
        <v>1066.79</v>
      </c>
      <c r="J97" s="42" t="s">
        <v>592</v>
      </c>
      <c r="K97" s="15">
        <v>2.5800999999999998</v>
      </c>
      <c r="L97" s="43">
        <v>2.2690999999999999</v>
      </c>
      <c r="M97" s="16">
        <f t="shared" si="11"/>
        <v>93</v>
      </c>
      <c r="N97" s="24">
        <v>13</v>
      </c>
      <c r="O97" s="25">
        <v>1.5286E-3</v>
      </c>
      <c r="P97" s="33">
        <v>11.907999999999999</v>
      </c>
      <c r="Q97" s="8">
        <v>2.9000000000000001E-2</v>
      </c>
      <c r="R97" s="34">
        <v>11.936999999999999</v>
      </c>
      <c r="S97" s="33">
        <v>3.1230000000000002</v>
      </c>
      <c r="T97" s="8">
        <v>1.63</v>
      </c>
      <c r="U97" s="34">
        <v>4.7530000000000001</v>
      </c>
      <c r="V97" s="33">
        <v>6.7000000000000002E-3</v>
      </c>
      <c r="W97" s="8">
        <v>3.64E-3</v>
      </c>
      <c r="X97" s="34">
        <v>1.0330000000000001E-2</v>
      </c>
      <c r="Y97" s="33" t="s">
        <v>591</v>
      </c>
      <c r="Z97" s="8" t="s">
        <v>592</v>
      </c>
      <c r="AA97" s="34">
        <v>7.3049000000000003E-2</v>
      </c>
      <c r="AB97" s="9">
        <v>13</v>
      </c>
      <c r="AC97" s="2"/>
      <c r="AD97" s="3" t="str">
        <f t="shared" si="6"/>
        <v>SatTemp(93)=13</v>
      </c>
      <c r="AE97" s="3" t="str">
        <f t="shared" si="7"/>
        <v>SatPres(93)=.035878</v>
      </c>
      <c r="AF97" s="3" t="str">
        <f t="shared" si="8"/>
        <v>Wtemp(93)=13</v>
      </c>
      <c r="AG97" s="3" t="str">
        <f t="shared" si="9"/>
        <v>W(93)=0.0015286</v>
      </c>
      <c r="AH97" s="3" t="str">
        <f t="shared" si="10"/>
        <v>Hfg(93)=1219.52</v>
      </c>
    </row>
    <row r="98" spans="1:34" x14ac:dyDescent="0.25">
      <c r="A98" s="10">
        <v>14</v>
      </c>
      <c r="B98" s="11">
        <v>3.7696E-2</v>
      </c>
      <c r="C98" s="11">
        <v>7.6747999999999997E-2</v>
      </c>
      <c r="D98" s="37">
        <v>1.745E-2</v>
      </c>
      <c r="E98" s="13">
        <v>7483</v>
      </c>
      <c r="F98" s="38">
        <v>7483</v>
      </c>
      <c r="G98" s="41" t="s">
        <v>661</v>
      </c>
      <c r="H98" s="14">
        <v>1219.47</v>
      </c>
      <c r="I98" s="39">
        <v>1067.23</v>
      </c>
      <c r="J98" s="42" t="s">
        <v>594</v>
      </c>
      <c r="K98" s="15">
        <v>2.5745</v>
      </c>
      <c r="L98" s="43">
        <v>2.2645</v>
      </c>
      <c r="M98" s="16">
        <f t="shared" si="11"/>
        <v>94</v>
      </c>
      <c r="N98" s="24">
        <v>14</v>
      </c>
      <c r="O98" s="25">
        <v>1.6061999999999999E-3</v>
      </c>
      <c r="P98" s="33">
        <v>11.933</v>
      </c>
      <c r="Q98" s="8">
        <v>3.1E-2</v>
      </c>
      <c r="R98" s="34">
        <v>11.964</v>
      </c>
      <c r="S98" s="33">
        <v>3.363</v>
      </c>
      <c r="T98" s="8">
        <v>1.714</v>
      </c>
      <c r="U98" s="34">
        <v>5.077</v>
      </c>
      <c r="V98" s="33">
        <v>7.2100000000000003E-3</v>
      </c>
      <c r="W98" s="8">
        <v>3.81E-3</v>
      </c>
      <c r="X98" s="34">
        <v>1.102E-2</v>
      </c>
      <c r="Y98" s="33" t="s">
        <v>593</v>
      </c>
      <c r="Z98" s="8" t="s">
        <v>594</v>
      </c>
      <c r="AA98" s="34">
        <v>7.6751E-2</v>
      </c>
      <c r="AB98" s="9">
        <v>14</v>
      </c>
      <c r="AC98" s="2"/>
      <c r="AD98" s="3" t="str">
        <f t="shared" si="6"/>
        <v>SatTemp(94)=14</v>
      </c>
      <c r="AE98" s="3" t="str">
        <f t="shared" si="7"/>
        <v>SatPres(94)=.037696</v>
      </c>
      <c r="AF98" s="3" t="str">
        <f t="shared" si="8"/>
        <v>Wtemp(94)=14</v>
      </c>
      <c r="AG98" s="3" t="str">
        <f t="shared" si="9"/>
        <v>W(94)=0.0016062</v>
      </c>
      <c r="AH98" s="3" t="str">
        <f t="shared" si="10"/>
        <v>Hfg(94)=1219.47</v>
      </c>
    </row>
    <row r="99" spans="1:34" x14ac:dyDescent="0.25">
      <c r="A99" s="10">
        <v>15</v>
      </c>
      <c r="B99" s="11">
        <v>3.9597E-2</v>
      </c>
      <c r="C99" s="11">
        <v>8.0620999999999998E-2</v>
      </c>
      <c r="D99" s="37">
        <v>1.745E-2</v>
      </c>
      <c r="E99" s="13">
        <v>7139</v>
      </c>
      <c r="F99" s="38">
        <v>7139</v>
      </c>
      <c r="G99" s="41" t="s">
        <v>662</v>
      </c>
      <c r="H99" s="14">
        <v>1219.43</v>
      </c>
      <c r="I99" s="39">
        <v>1067.67</v>
      </c>
      <c r="J99" s="42" t="s">
        <v>596</v>
      </c>
      <c r="K99" s="15">
        <v>2.569</v>
      </c>
      <c r="L99" s="43">
        <v>2.2599999999999998</v>
      </c>
      <c r="M99" s="16">
        <f t="shared" si="11"/>
        <v>95</v>
      </c>
      <c r="N99" s="24">
        <v>15</v>
      </c>
      <c r="O99" s="25">
        <v>1.6873999999999999E-3</v>
      </c>
      <c r="P99" s="33">
        <v>11.959</v>
      </c>
      <c r="Q99" s="8">
        <v>3.2000000000000001E-2</v>
      </c>
      <c r="R99" s="34">
        <v>11.991</v>
      </c>
      <c r="S99" s="33">
        <v>3.6030000000000002</v>
      </c>
      <c r="T99" s="8">
        <v>1.8009999999999999</v>
      </c>
      <c r="U99" s="34">
        <v>5.4039999999999999</v>
      </c>
      <c r="V99" s="33">
        <v>7.7099999999999998E-3</v>
      </c>
      <c r="W99" s="8">
        <v>4.0000000000000001E-3</v>
      </c>
      <c r="X99" s="34">
        <v>1.171E-2</v>
      </c>
      <c r="Y99" s="33" t="s">
        <v>595</v>
      </c>
      <c r="Z99" s="8" t="s">
        <v>596</v>
      </c>
      <c r="AA99" s="34">
        <v>8.0623E-2</v>
      </c>
      <c r="AB99" s="9">
        <v>15</v>
      </c>
      <c r="AC99" s="2"/>
      <c r="AD99" s="3" t="str">
        <f t="shared" si="6"/>
        <v>SatTemp(95)=15</v>
      </c>
      <c r="AE99" s="3" t="str">
        <f t="shared" si="7"/>
        <v>SatPres(95)=.039597</v>
      </c>
      <c r="AF99" s="3" t="str">
        <f t="shared" si="8"/>
        <v>Wtemp(95)=15</v>
      </c>
      <c r="AG99" s="3" t="str">
        <f t="shared" si="9"/>
        <v>W(95)=0.0016874</v>
      </c>
      <c r="AH99" s="3" t="str">
        <f t="shared" si="10"/>
        <v>Hfg(95)=1219.43</v>
      </c>
    </row>
    <row r="100" spans="1:34" x14ac:dyDescent="0.25">
      <c r="A100" s="10">
        <v>16</v>
      </c>
      <c r="B100" s="11">
        <v>4.1585999999999998E-2</v>
      </c>
      <c r="C100" s="11">
        <v>8.4670999999999996E-2</v>
      </c>
      <c r="D100" s="37">
        <v>1.745E-2</v>
      </c>
      <c r="E100" s="13">
        <v>6811</v>
      </c>
      <c r="F100" s="38">
        <v>6811</v>
      </c>
      <c r="G100" s="41" t="s">
        <v>663</v>
      </c>
      <c r="H100" s="14">
        <v>1219.3800000000001</v>
      </c>
      <c r="I100" s="39">
        <v>1068.1099999999999</v>
      </c>
      <c r="J100" s="42" t="s">
        <v>598</v>
      </c>
      <c r="K100" s="15">
        <v>2.5634999999999999</v>
      </c>
      <c r="L100" s="43">
        <v>2.2555999999999998</v>
      </c>
      <c r="M100" s="16">
        <f t="shared" si="11"/>
        <v>96</v>
      </c>
      <c r="N100" s="24">
        <v>16</v>
      </c>
      <c r="O100" s="25">
        <v>1.7723999999999999E-3</v>
      </c>
      <c r="P100" s="33">
        <v>11.984</v>
      </c>
      <c r="Q100" s="8">
        <v>3.4000000000000002E-2</v>
      </c>
      <c r="R100" s="34">
        <v>12.018000000000001</v>
      </c>
      <c r="S100" s="33">
        <v>3.843</v>
      </c>
      <c r="T100" s="8">
        <v>1.8919999999999999</v>
      </c>
      <c r="U100" s="34">
        <v>5.7359999999999998</v>
      </c>
      <c r="V100" s="33">
        <v>8.2199999999999999E-3</v>
      </c>
      <c r="W100" s="8">
        <v>4.1900000000000001E-3</v>
      </c>
      <c r="X100" s="34">
        <v>1.2409999999999999E-2</v>
      </c>
      <c r="Y100" s="33" t="s">
        <v>597</v>
      </c>
      <c r="Z100" s="8" t="s">
        <v>598</v>
      </c>
      <c r="AA100" s="34">
        <v>8.4672999999999998E-2</v>
      </c>
      <c r="AB100" s="9">
        <v>16</v>
      </c>
      <c r="AC100" s="2"/>
      <c r="AD100" s="3" t="str">
        <f t="shared" si="6"/>
        <v>SatTemp(96)=16</v>
      </c>
      <c r="AE100" s="3" t="str">
        <f t="shared" si="7"/>
        <v>SatPres(96)=.041586</v>
      </c>
      <c r="AF100" s="3" t="str">
        <f t="shared" si="8"/>
        <v>Wtemp(96)=16</v>
      </c>
      <c r="AG100" s="3" t="str">
        <f t="shared" si="9"/>
        <v>W(96)=0.0017724</v>
      </c>
      <c r="AH100" s="3" t="str">
        <f t="shared" si="10"/>
        <v>Hfg(96)=1219.38</v>
      </c>
    </row>
    <row r="101" spans="1:34" x14ac:dyDescent="0.25">
      <c r="A101" s="10">
        <v>17</v>
      </c>
      <c r="B101" s="11">
        <v>4.3666000000000003E-2</v>
      </c>
      <c r="C101" s="11">
        <v>8.8904999999999998E-2</v>
      </c>
      <c r="D101" s="37">
        <v>1.745E-2</v>
      </c>
      <c r="E101" s="13">
        <v>6501</v>
      </c>
      <c r="F101" s="38">
        <v>6501</v>
      </c>
      <c r="G101" s="41" t="s">
        <v>664</v>
      </c>
      <c r="H101" s="14">
        <v>1219.33</v>
      </c>
      <c r="I101" s="39">
        <v>1068.55</v>
      </c>
      <c r="J101" s="42" t="s">
        <v>600</v>
      </c>
      <c r="K101" s="15">
        <v>2.5579999999999998</v>
      </c>
      <c r="L101" s="43">
        <v>2.2511000000000001</v>
      </c>
      <c r="M101" s="16">
        <f t="shared" si="11"/>
        <v>97</v>
      </c>
      <c r="N101" s="24">
        <v>17</v>
      </c>
      <c r="O101" s="25">
        <v>1.8613E-3</v>
      </c>
      <c r="P101" s="33">
        <v>12.009</v>
      </c>
      <c r="Q101" s="8">
        <v>3.5999999999999997E-2</v>
      </c>
      <c r="R101" s="34">
        <v>12.045</v>
      </c>
      <c r="S101" s="33">
        <v>4.0839999999999996</v>
      </c>
      <c r="T101" s="8">
        <v>1.988</v>
      </c>
      <c r="U101" s="34">
        <v>6.0720000000000001</v>
      </c>
      <c r="V101" s="33">
        <v>8.7200000000000003E-3</v>
      </c>
      <c r="W101" s="8">
        <v>4.3899999999999998E-3</v>
      </c>
      <c r="X101" s="34">
        <v>1.312E-2</v>
      </c>
      <c r="Y101" s="33" t="s">
        <v>599</v>
      </c>
      <c r="Z101" s="8" t="s">
        <v>600</v>
      </c>
      <c r="AA101" s="34">
        <v>8.8907E-2</v>
      </c>
      <c r="AB101" s="9">
        <v>17</v>
      </c>
      <c r="AC101" s="2"/>
      <c r="AD101" s="3" t="str">
        <f t="shared" si="6"/>
        <v>SatTemp(97)=17</v>
      </c>
      <c r="AE101" s="3" t="str">
        <f t="shared" ref="AE101:AE131" si="12">AE$3&amp;"("&amp;TEXT($M101,0)&amp;")="&amp;TEXT(B101,"#.000000")</f>
        <v>SatPres(97)=.043666</v>
      </c>
      <c r="AF101" s="3" t="str">
        <f t="shared" si="8"/>
        <v>Wtemp(97)=17</v>
      </c>
      <c r="AG101" s="3" t="str">
        <f t="shared" si="9"/>
        <v>W(97)=0.0018613</v>
      </c>
      <c r="AH101" s="3" t="str">
        <f t="shared" si="10"/>
        <v>Hfg(97)=1219.33</v>
      </c>
    </row>
    <row r="102" spans="1:34" x14ac:dyDescent="0.25">
      <c r="A102" s="10">
        <v>18</v>
      </c>
      <c r="B102" s="11">
        <v>4.5841E-2</v>
      </c>
      <c r="C102" s="11">
        <v>9.3331999999999998E-2</v>
      </c>
      <c r="D102" s="37">
        <v>1.745E-2</v>
      </c>
      <c r="E102" s="13">
        <v>6205</v>
      </c>
      <c r="F102" s="38">
        <v>6205</v>
      </c>
      <c r="G102" s="41" t="s">
        <v>665</v>
      </c>
      <c r="H102" s="14">
        <v>1219.28</v>
      </c>
      <c r="I102" s="39">
        <v>1068.99</v>
      </c>
      <c r="J102" s="42" t="s">
        <v>602</v>
      </c>
      <c r="K102" s="15">
        <v>2.5526</v>
      </c>
      <c r="L102" s="43">
        <v>2.2467000000000001</v>
      </c>
      <c r="M102" s="16">
        <f t="shared" si="11"/>
        <v>98</v>
      </c>
      <c r="N102" s="24">
        <v>18</v>
      </c>
      <c r="O102" s="25">
        <v>1.9543E-3</v>
      </c>
      <c r="P102" s="33">
        <v>12.035</v>
      </c>
      <c r="Q102" s="8">
        <v>3.7999999999999999E-2</v>
      </c>
      <c r="R102" s="34">
        <v>12.071999999999999</v>
      </c>
      <c r="S102" s="33">
        <v>4.3239999999999998</v>
      </c>
      <c r="T102" s="8">
        <v>2.0880000000000001</v>
      </c>
      <c r="U102" s="34">
        <v>6.4119999999999999</v>
      </c>
      <c r="V102" s="33">
        <v>9.2300000000000004E-3</v>
      </c>
      <c r="W102" s="8">
        <v>4.5999999999999999E-3</v>
      </c>
      <c r="X102" s="34">
        <v>1.383E-2</v>
      </c>
      <c r="Y102" s="33" t="s">
        <v>601</v>
      </c>
      <c r="Z102" s="8" t="s">
        <v>602</v>
      </c>
      <c r="AA102" s="34">
        <v>9.3334E-2</v>
      </c>
      <c r="AB102" s="9">
        <v>18</v>
      </c>
      <c r="AC102" s="2"/>
      <c r="AD102" s="3" t="str">
        <f t="shared" si="6"/>
        <v>SatTemp(98)=18</v>
      </c>
      <c r="AE102" s="3" t="str">
        <f t="shared" si="12"/>
        <v>SatPres(98)=.045841</v>
      </c>
      <c r="AF102" s="3" t="str">
        <f t="shared" si="8"/>
        <v>Wtemp(98)=18</v>
      </c>
      <c r="AG102" s="3" t="str">
        <f t="shared" si="9"/>
        <v>W(98)=0.0019543</v>
      </c>
      <c r="AH102" s="3" t="str">
        <f t="shared" si="10"/>
        <v>Hfg(98)=1219.28</v>
      </c>
    </row>
    <row r="103" spans="1:34" x14ac:dyDescent="0.25">
      <c r="A103" s="10">
        <v>19</v>
      </c>
      <c r="B103" s="11">
        <v>4.8113000000000003E-2</v>
      </c>
      <c r="C103" s="11">
        <v>9.7960000000000005E-2</v>
      </c>
      <c r="D103" s="37">
        <v>1.745E-2</v>
      </c>
      <c r="E103" s="13">
        <v>5924</v>
      </c>
      <c r="F103" s="38">
        <v>5924</v>
      </c>
      <c r="G103" s="41" t="s">
        <v>666</v>
      </c>
      <c r="H103" s="14">
        <v>1219.23</v>
      </c>
      <c r="I103" s="39">
        <v>1069.43</v>
      </c>
      <c r="J103" s="42" t="s">
        <v>604</v>
      </c>
      <c r="K103" s="15">
        <v>2.5470999999999999</v>
      </c>
      <c r="L103" s="43">
        <v>2.2423000000000002</v>
      </c>
      <c r="M103" s="16">
        <f t="shared" si="11"/>
        <v>99</v>
      </c>
      <c r="N103" s="24">
        <v>19</v>
      </c>
      <c r="O103" s="25">
        <v>2.0514999999999999E-3</v>
      </c>
      <c r="P103" s="33">
        <v>12.06</v>
      </c>
      <c r="Q103" s="8">
        <v>0.04</v>
      </c>
      <c r="R103" s="34">
        <v>12.099</v>
      </c>
      <c r="S103" s="33">
        <v>4.5640000000000001</v>
      </c>
      <c r="T103" s="8">
        <v>2.1930000000000001</v>
      </c>
      <c r="U103" s="34">
        <v>6.7569999999999997</v>
      </c>
      <c r="V103" s="33">
        <v>9.7300000000000008E-3</v>
      </c>
      <c r="W103" s="8">
        <v>4.8199999999999996E-3</v>
      </c>
      <c r="X103" s="34">
        <v>1.455E-2</v>
      </c>
      <c r="Y103" s="33" t="s">
        <v>603</v>
      </c>
      <c r="Z103" s="8" t="s">
        <v>604</v>
      </c>
      <c r="AA103" s="34">
        <v>9.7961999999999994E-2</v>
      </c>
      <c r="AB103" s="9">
        <v>19</v>
      </c>
      <c r="AC103" s="2"/>
      <c r="AD103" s="3" t="str">
        <f t="shared" si="6"/>
        <v>SatTemp(99)=19</v>
      </c>
      <c r="AE103" s="3" t="str">
        <f t="shared" si="12"/>
        <v>SatPres(99)=.048113</v>
      </c>
      <c r="AF103" s="3" t="str">
        <f t="shared" si="8"/>
        <v>Wtemp(99)=19</v>
      </c>
      <c r="AG103" s="3" t="str">
        <f t="shared" si="9"/>
        <v>W(99)=0.0020515</v>
      </c>
      <c r="AH103" s="3" t="str">
        <f t="shared" si="10"/>
        <v>Hfg(99)=1219.23</v>
      </c>
    </row>
    <row r="104" spans="1:34" x14ac:dyDescent="0.25">
      <c r="A104" s="10">
        <v>20</v>
      </c>
      <c r="B104" s="11">
        <v>5.0488999999999999E-2</v>
      </c>
      <c r="C104" s="11">
        <v>0.102796</v>
      </c>
      <c r="D104" s="37">
        <v>1.746E-2</v>
      </c>
      <c r="E104" s="13">
        <v>5657</v>
      </c>
      <c r="F104" s="38">
        <v>5657</v>
      </c>
      <c r="G104" s="41" t="s">
        <v>667</v>
      </c>
      <c r="H104" s="14">
        <v>1219.18</v>
      </c>
      <c r="I104" s="39">
        <v>1069.8699999999999</v>
      </c>
      <c r="J104" s="42" t="s">
        <v>606</v>
      </c>
      <c r="K104" s="15">
        <v>2.5417000000000001</v>
      </c>
      <c r="L104" s="43">
        <v>2.2378999999999998</v>
      </c>
      <c r="M104" s="16">
        <f t="shared" si="11"/>
        <v>100</v>
      </c>
      <c r="N104" s="24">
        <v>20</v>
      </c>
      <c r="O104" s="25">
        <v>2.1530999999999998E-3</v>
      </c>
      <c r="P104" s="33">
        <v>12.085000000000001</v>
      </c>
      <c r="Q104" s="8">
        <v>4.2000000000000003E-2</v>
      </c>
      <c r="R104" s="34">
        <v>12.127000000000001</v>
      </c>
      <c r="S104" s="33">
        <v>4.8040000000000003</v>
      </c>
      <c r="T104" s="8">
        <v>2.3029999999999999</v>
      </c>
      <c r="U104" s="34">
        <v>7.1070000000000002</v>
      </c>
      <c r="V104" s="33">
        <v>1.023E-2</v>
      </c>
      <c r="W104" s="8">
        <v>5.0499999999999998E-3</v>
      </c>
      <c r="X104" s="34">
        <v>1.528E-2</v>
      </c>
      <c r="Y104" s="33" t="s">
        <v>605</v>
      </c>
      <c r="Z104" s="8" t="s">
        <v>606</v>
      </c>
      <c r="AA104" s="34">
        <v>0.102798</v>
      </c>
      <c r="AB104" s="9">
        <v>20</v>
      </c>
      <c r="AC104" s="2"/>
      <c r="AD104" s="3" t="str">
        <f t="shared" si="6"/>
        <v>SatTemp(100)=20</v>
      </c>
      <c r="AE104" s="3" t="str">
        <f t="shared" si="12"/>
        <v>SatPres(100)=.050489</v>
      </c>
      <c r="AF104" s="3" t="str">
        <f t="shared" si="8"/>
        <v>Wtemp(100)=20</v>
      </c>
      <c r="AG104" s="3" t="str">
        <f t="shared" si="9"/>
        <v>W(100)=0.0021531</v>
      </c>
      <c r="AH104" s="3" t="str">
        <f t="shared" si="10"/>
        <v>Hfg(100)=1219.18</v>
      </c>
    </row>
    <row r="105" spans="1:34" x14ac:dyDescent="0.25">
      <c r="A105" s="10">
        <v>21</v>
      </c>
      <c r="B105" s="11">
        <v>5.2970000000000003E-2</v>
      </c>
      <c r="C105" s="11">
        <v>0.107849</v>
      </c>
      <c r="D105" s="37">
        <v>1.746E-2</v>
      </c>
      <c r="E105" s="13">
        <v>5404</v>
      </c>
      <c r="F105" s="38">
        <v>5404</v>
      </c>
      <c r="G105" s="41" t="s">
        <v>668</v>
      </c>
      <c r="H105" s="14">
        <v>1219.1300000000001</v>
      </c>
      <c r="I105" s="39">
        <v>1070.31</v>
      </c>
      <c r="J105" s="42" t="s">
        <v>608</v>
      </c>
      <c r="K105" s="15">
        <v>2.5363000000000002</v>
      </c>
      <c r="L105" s="43">
        <v>2.2334999999999998</v>
      </c>
      <c r="M105" s="16">
        <f t="shared" si="11"/>
        <v>101</v>
      </c>
      <c r="N105" s="24">
        <v>21</v>
      </c>
      <c r="O105" s="25">
        <v>2.2591999999999998E-3</v>
      </c>
      <c r="P105" s="33">
        <v>12.11</v>
      </c>
      <c r="Q105" s="8">
        <v>4.3999999999999997E-2</v>
      </c>
      <c r="R105" s="34">
        <v>12.154</v>
      </c>
      <c r="S105" s="33">
        <v>5.0439999999999996</v>
      </c>
      <c r="T105" s="8">
        <v>2.4169999999999998</v>
      </c>
      <c r="U105" s="34">
        <v>7.4619999999999997</v>
      </c>
      <c r="V105" s="33">
        <v>1.073E-2</v>
      </c>
      <c r="W105" s="8">
        <v>5.2900000000000004E-3</v>
      </c>
      <c r="X105" s="34">
        <v>1.602E-2</v>
      </c>
      <c r="Y105" s="33" t="s">
        <v>607</v>
      </c>
      <c r="Z105" s="8" t="s">
        <v>608</v>
      </c>
      <c r="AA105" s="34">
        <v>0.107849</v>
      </c>
      <c r="AB105" s="9">
        <v>21</v>
      </c>
      <c r="AC105" s="2"/>
      <c r="AD105" s="3" t="str">
        <f t="shared" si="6"/>
        <v>SatTemp(101)=21</v>
      </c>
      <c r="AE105" s="3" t="str">
        <f t="shared" si="12"/>
        <v>SatPres(101)=.052970</v>
      </c>
      <c r="AF105" s="3" t="str">
        <f t="shared" si="8"/>
        <v>Wtemp(101)=21</v>
      </c>
      <c r="AG105" s="3" t="str">
        <f t="shared" si="9"/>
        <v>W(101)=0.0022592</v>
      </c>
      <c r="AH105" s="3" t="str">
        <f t="shared" si="10"/>
        <v>Hfg(101)=1219.13</v>
      </c>
    </row>
    <row r="106" spans="1:34" x14ac:dyDescent="0.25">
      <c r="A106" s="10">
        <v>22</v>
      </c>
      <c r="B106" s="11">
        <v>5.5563000000000001E-2</v>
      </c>
      <c r="C106" s="11">
        <v>0.11312800000000001</v>
      </c>
      <c r="D106" s="37">
        <v>1.746E-2</v>
      </c>
      <c r="E106" s="13">
        <v>5162</v>
      </c>
      <c r="F106" s="38">
        <v>5162</v>
      </c>
      <c r="G106" s="41" t="s">
        <v>669</v>
      </c>
      <c r="H106" s="14">
        <v>1219.08</v>
      </c>
      <c r="I106" s="39">
        <v>1070.75</v>
      </c>
      <c r="J106" s="42" t="s">
        <v>610</v>
      </c>
      <c r="K106" s="15">
        <v>2.5308999999999999</v>
      </c>
      <c r="L106" s="43">
        <v>2.2292000000000001</v>
      </c>
      <c r="M106" s="16">
        <f t="shared" si="11"/>
        <v>102</v>
      </c>
      <c r="N106" s="24">
        <v>22</v>
      </c>
      <c r="O106" s="25">
        <v>2.3703000000000001E-3</v>
      </c>
      <c r="P106" s="33">
        <v>12.135999999999999</v>
      </c>
      <c r="Q106" s="8">
        <v>4.5999999999999999E-2</v>
      </c>
      <c r="R106" s="34">
        <v>12.182</v>
      </c>
      <c r="S106" s="33">
        <v>5.2850000000000001</v>
      </c>
      <c r="T106" s="8">
        <v>2.5369999999999999</v>
      </c>
      <c r="U106" s="34">
        <v>7.8220000000000001</v>
      </c>
      <c r="V106" s="33">
        <v>1.123E-2</v>
      </c>
      <c r="W106" s="8">
        <v>5.5399999999999998E-3</v>
      </c>
      <c r="X106" s="34">
        <v>1.677E-2</v>
      </c>
      <c r="Y106" s="33" t="s">
        <v>609</v>
      </c>
      <c r="Z106" s="8" t="s">
        <v>610</v>
      </c>
      <c r="AA106" s="34">
        <v>0.11312999999999999</v>
      </c>
      <c r="AB106" s="9">
        <v>22</v>
      </c>
      <c r="AC106" s="2"/>
      <c r="AD106" s="3" t="str">
        <f t="shared" si="6"/>
        <v>SatTemp(102)=22</v>
      </c>
      <c r="AE106" s="3" t="str">
        <f t="shared" si="12"/>
        <v>SatPres(102)=.055563</v>
      </c>
      <c r="AF106" s="3" t="str">
        <f t="shared" si="8"/>
        <v>Wtemp(102)=22</v>
      </c>
      <c r="AG106" s="3" t="str">
        <f t="shared" si="9"/>
        <v>W(102)=0.0023703</v>
      </c>
      <c r="AH106" s="3" t="str">
        <f t="shared" si="10"/>
        <v>Hfg(102)=1219.08</v>
      </c>
    </row>
    <row r="107" spans="1:34" x14ac:dyDescent="0.25">
      <c r="A107" s="10">
        <v>23</v>
      </c>
      <c r="B107" s="11">
        <v>5.8271000000000003E-2</v>
      </c>
      <c r="C107" s="11">
        <v>0.118641</v>
      </c>
      <c r="D107" s="37">
        <v>1.746E-2</v>
      </c>
      <c r="E107" s="13">
        <v>4932</v>
      </c>
      <c r="F107" s="38">
        <v>4932</v>
      </c>
      <c r="G107" s="41" t="s">
        <v>670</v>
      </c>
      <c r="H107" s="14">
        <v>1219.02</v>
      </c>
      <c r="I107" s="39">
        <v>1071.19</v>
      </c>
      <c r="J107" s="42" t="s">
        <v>612</v>
      </c>
      <c r="K107" s="15">
        <v>2.5255999999999998</v>
      </c>
      <c r="L107" s="43">
        <v>2.2248000000000001</v>
      </c>
      <c r="M107" s="16">
        <f t="shared" si="11"/>
        <v>103</v>
      </c>
      <c r="N107" s="24">
        <v>23</v>
      </c>
      <c r="O107" s="25">
        <v>2.4862999999999999E-3</v>
      </c>
      <c r="P107" s="33">
        <v>12.161</v>
      </c>
      <c r="Q107" s="8">
        <v>4.8000000000000001E-2</v>
      </c>
      <c r="R107" s="34">
        <v>12.209</v>
      </c>
      <c r="S107" s="33">
        <v>5.5250000000000004</v>
      </c>
      <c r="T107" s="8">
        <v>2.6619999999999999</v>
      </c>
      <c r="U107" s="34">
        <v>8.1869999999999994</v>
      </c>
      <c r="V107" s="33">
        <v>1.1730000000000001E-2</v>
      </c>
      <c r="W107" s="8">
        <v>5.7999999999999996E-3</v>
      </c>
      <c r="X107" s="34">
        <v>1.753E-2</v>
      </c>
      <c r="Y107" s="33" t="s">
        <v>611</v>
      </c>
      <c r="Z107" s="8" t="s">
        <v>612</v>
      </c>
      <c r="AA107" s="34">
        <v>0.118645</v>
      </c>
      <c r="AB107" s="9">
        <v>23</v>
      </c>
      <c r="AC107" s="2"/>
      <c r="AD107" s="3" t="str">
        <f t="shared" si="6"/>
        <v>SatTemp(103)=23</v>
      </c>
      <c r="AE107" s="3" t="str">
        <f t="shared" si="12"/>
        <v>SatPres(103)=.058271</v>
      </c>
      <c r="AF107" s="3" t="str">
        <f t="shared" si="8"/>
        <v>Wtemp(103)=23</v>
      </c>
      <c r="AG107" s="3" t="str">
        <f t="shared" si="9"/>
        <v>W(103)=0.0024863</v>
      </c>
      <c r="AH107" s="3" t="str">
        <f t="shared" si="10"/>
        <v>Hfg(103)=1219.02</v>
      </c>
    </row>
    <row r="108" spans="1:34" x14ac:dyDescent="0.25">
      <c r="A108" s="10">
        <v>24</v>
      </c>
      <c r="B108" s="11">
        <v>6.1099000000000001E-2</v>
      </c>
      <c r="C108" s="11">
        <v>0.12439799999999999</v>
      </c>
      <c r="D108" s="37">
        <v>1.746E-2</v>
      </c>
      <c r="E108" s="13">
        <v>4714</v>
      </c>
      <c r="F108" s="38">
        <v>4714</v>
      </c>
      <c r="G108" s="41" t="s">
        <v>671</v>
      </c>
      <c r="H108" s="14">
        <v>1218.97</v>
      </c>
      <c r="I108" s="39">
        <v>1071.6300000000001</v>
      </c>
      <c r="J108" s="42" t="s">
        <v>614</v>
      </c>
      <c r="K108" s="15">
        <v>2.5203000000000002</v>
      </c>
      <c r="L108" s="43">
        <v>2.2204999999999999</v>
      </c>
      <c r="M108" s="16">
        <f t="shared" si="11"/>
        <v>104</v>
      </c>
      <c r="N108" s="24">
        <v>24</v>
      </c>
      <c r="O108" s="25">
        <v>2.6072999999999999E-3</v>
      </c>
      <c r="P108" s="33">
        <v>12.186</v>
      </c>
      <c r="Q108" s="8">
        <v>5.0999999999999997E-2</v>
      </c>
      <c r="R108" s="34">
        <v>12.237</v>
      </c>
      <c r="S108" s="33">
        <v>5.7649999999999997</v>
      </c>
      <c r="T108" s="8">
        <v>2.7930000000000001</v>
      </c>
      <c r="U108" s="34">
        <v>8.5579999999999998</v>
      </c>
      <c r="V108" s="33">
        <v>1.223E-2</v>
      </c>
      <c r="W108" s="8">
        <v>6.0699999999999999E-3</v>
      </c>
      <c r="X108" s="34">
        <v>1.83E-2</v>
      </c>
      <c r="Y108" s="33" t="s">
        <v>613</v>
      </c>
      <c r="Z108" s="8" t="s">
        <v>614</v>
      </c>
      <c r="AA108" s="34">
        <v>0.12439600000000001</v>
      </c>
      <c r="AB108" s="9">
        <v>24</v>
      </c>
      <c r="AC108" s="2"/>
      <c r="AD108" s="3" t="str">
        <f t="shared" si="6"/>
        <v>SatTemp(104)=24</v>
      </c>
      <c r="AE108" s="3" t="str">
        <f t="shared" si="12"/>
        <v>SatPres(104)=.061099</v>
      </c>
      <c r="AF108" s="3" t="str">
        <f t="shared" si="8"/>
        <v>Wtemp(104)=24</v>
      </c>
      <c r="AG108" s="3" t="str">
        <f t="shared" si="9"/>
        <v>W(104)=0.0026073</v>
      </c>
      <c r="AH108" s="3" t="str">
        <f t="shared" si="10"/>
        <v>Hfg(104)=1218.97</v>
      </c>
    </row>
    <row r="109" spans="1:34" x14ac:dyDescent="0.25">
      <c r="A109" s="10">
        <v>25</v>
      </c>
      <c r="B109" s="11">
        <v>6.4050999999999997E-2</v>
      </c>
      <c r="C109" s="11">
        <v>0.130408</v>
      </c>
      <c r="D109" s="37">
        <v>1.746E-2</v>
      </c>
      <c r="E109" s="13">
        <v>4506</v>
      </c>
      <c r="F109" s="38">
        <v>4506</v>
      </c>
      <c r="G109" s="41" t="s">
        <v>672</v>
      </c>
      <c r="H109" s="14">
        <v>1218.9100000000001</v>
      </c>
      <c r="I109" s="39">
        <v>1072.07</v>
      </c>
      <c r="J109" s="42" t="s">
        <v>616</v>
      </c>
      <c r="K109" s="15">
        <v>2.5148999999999999</v>
      </c>
      <c r="L109" s="43">
        <v>2.2162000000000002</v>
      </c>
      <c r="M109" s="16">
        <f t="shared" si="11"/>
        <v>105</v>
      </c>
      <c r="N109" s="24">
        <v>25</v>
      </c>
      <c r="O109" s="25">
        <v>2.7339E-3</v>
      </c>
      <c r="P109" s="33">
        <v>12.212</v>
      </c>
      <c r="Q109" s="8">
        <v>5.3999999999999999E-2</v>
      </c>
      <c r="R109" s="34">
        <v>12.265000000000001</v>
      </c>
      <c r="S109" s="33">
        <v>6.0049999999999999</v>
      </c>
      <c r="T109" s="8">
        <v>2.93</v>
      </c>
      <c r="U109" s="34">
        <v>8.9350000000000005</v>
      </c>
      <c r="V109" s="33">
        <v>1.272E-2</v>
      </c>
      <c r="W109" s="8">
        <v>6.3600000000000002E-3</v>
      </c>
      <c r="X109" s="34">
        <v>1.908E-2</v>
      </c>
      <c r="Y109" s="33" t="s">
        <v>615</v>
      </c>
      <c r="Z109" s="8" t="s">
        <v>616</v>
      </c>
      <c r="AA109" s="34">
        <v>0.130413</v>
      </c>
      <c r="AB109" s="9">
        <v>25</v>
      </c>
      <c r="AC109" s="2"/>
      <c r="AD109" s="3" t="str">
        <f t="shared" si="6"/>
        <v>SatTemp(105)=25</v>
      </c>
      <c r="AE109" s="3" t="str">
        <f t="shared" si="12"/>
        <v>SatPres(105)=.064051</v>
      </c>
      <c r="AF109" s="3" t="str">
        <f t="shared" si="8"/>
        <v>Wtemp(105)=25</v>
      </c>
      <c r="AG109" s="3" t="str">
        <f t="shared" si="9"/>
        <v>W(105)=0.0027339</v>
      </c>
      <c r="AH109" s="3" t="str">
        <f t="shared" si="10"/>
        <v>Hfg(105)=1218.91</v>
      </c>
    </row>
    <row r="110" spans="1:34" x14ac:dyDescent="0.25">
      <c r="A110" s="10">
        <v>26</v>
      </c>
      <c r="B110" s="11">
        <v>6.7132999999999998E-2</v>
      </c>
      <c r="C110" s="11">
        <v>0.136684</v>
      </c>
      <c r="D110" s="37">
        <v>1.7469999999999999E-2</v>
      </c>
      <c r="E110" s="13">
        <v>4308</v>
      </c>
      <c r="F110" s="38">
        <v>4308</v>
      </c>
      <c r="G110" s="41" t="s">
        <v>673</v>
      </c>
      <c r="H110" s="14">
        <v>1218.8499999999999</v>
      </c>
      <c r="I110" s="39">
        <v>1072.5</v>
      </c>
      <c r="J110" s="42" t="s">
        <v>618</v>
      </c>
      <c r="K110" s="15">
        <v>2.5095999999999998</v>
      </c>
      <c r="L110" s="43">
        <v>2.2119</v>
      </c>
      <c r="M110" s="16">
        <f t="shared" si="11"/>
        <v>106</v>
      </c>
      <c r="N110" s="24">
        <v>26</v>
      </c>
      <c r="O110" s="25">
        <v>2.8660000000000001E-3</v>
      </c>
      <c r="P110" s="33">
        <v>12.237</v>
      </c>
      <c r="Q110" s="8">
        <v>5.6000000000000001E-2</v>
      </c>
      <c r="R110" s="34">
        <v>12.292999999999999</v>
      </c>
      <c r="S110" s="33">
        <v>6.2460000000000004</v>
      </c>
      <c r="T110" s="8">
        <v>3.073</v>
      </c>
      <c r="U110" s="34">
        <v>9.3179999999999996</v>
      </c>
      <c r="V110" s="33">
        <v>1.3220000000000001E-2</v>
      </c>
      <c r="W110" s="8">
        <v>6.6499999999999997E-3</v>
      </c>
      <c r="X110" s="34">
        <v>1.9869999999999999E-2</v>
      </c>
      <c r="Y110" s="33" t="s">
        <v>617</v>
      </c>
      <c r="Z110" s="8" t="s">
        <v>618</v>
      </c>
      <c r="AA110" s="34">
        <v>0.136684</v>
      </c>
      <c r="AB110" s="9">
        <v>26</v>
      </c>
      <c r="AC110" s="2"/>
      <c r="AD110" s="3" t="str">
        <f t="shared" si="6"/>
        <v>SatTemp(106)=26</v>
      </c>
      <c r="AE110" s="3" t="str">
        <f t="shared" si="12"/>
        <v>SatPres(106)=.067133</v>
      </c>
      <c r="AF110" s="3" t="str">
        <f t="shared" si="8"/>
        <v>Wtemp(106)=26</v>
      </c>
      <c r="AG110" s="3" t="str">
        <f t="shared" si="9"/>
        <v>W(106)=0.0028660</v>
      </c>
      <c r="AH110" s="3" t="str">
        <f t="shared" si="10"/>
        <v>Hfg(106)=1218.85</v>
      </c>
    </row>
    <row r="111" spans="1:34" x14ac:dyDescent="0.25">
      <c r="A111" s="10">
        <v>27</v>
      </c>
      <c r="B111" s="11">
        <v>7.0348999999999995E-2</v>
      </c>
      <c r="C111" s="11">
        <v>0.143233</v>
      </c>
      <c r="D111" s="37">
        <v>1.7469999999999999E-2</v>
      </c>
      <c r="E111" s="13">
        <v>4119</v>
      </c>
      <c r="F111" s="38">
        <v>4119</v>
      </c>
      <c r="G111" s="41" t="s">
        <v>674</v>
      </c>
      <c r="H111" s="14">
        <v>1218.8</v>
      </c>
      <c r="I111" s="39">
        <v>1072.94</v>
      </c>
      <c r="J111" s="42" t="s">
        <v>620</v>
      </c>
      <c r="K111" s="15">
        <v>2.5044</v>
      </c>
      <c r="L111" s="43">
        <v>2.2077</v>
      </c>
      <c r="M111" s="16">
        <f t="shared" si="11"/>
        <v>107</v>
      </c>
      <c r="N111" s="24">
        <v>27</v>
      </c>
      <c r="O111" s="25">
        <v>3.0038999999999999E-3</v>
      </c>
      <c r="P111" s="33">
        <v>12.262</v>
      </c>
      <c r="Q111" s="8">
        <v>5.8999999999999997E-2</v>
      </c>
      <c r="R111" s="34">
        <v>12.321</v>
      </c>
      <c r="S111" s="33">
        <v>6.4859999999999998</v>
      </c>
      <c r="T111" s="8">
        <v>3.222</v>
      </c>
      <c r="U111" s="34">
        <v>9.7080000000000002</v>
      </c>
      <c r="V111" s="33">
        <v>1.371E-2</v>
      </c>
      <c r="W111" s="8">
        <v>6.96E-3</v>
      </c>
      <c r="X111" s="34">
        <v>2.0670000000000001E-2</v>
      </c>
      <c r="Y111" s="33" t="s">
        <v>619</v>
      </c>
      <c r="Z111" s="8" t="s">
        <v>620</v>
      </c>
      <c r="AA111" s="34">
        <v>0.143233</v>
      </c>
      <c r="AB111" s="9">
        <v>27</v>
      </c>
      <c r="AC111" s="2"/>
      <c r="AD111" s="3" t="str">
        <f t="shared" si="6"/>
        <v>SatTemp(107)=27</v>
      </c>
      <c r="AE111" s="3" t="str">
        <f t="shared" si="12"/>
        <v>SatPres(107)=.070349</v>
      </c>
      <c r="AF111" s="3" t="str">
        <f t="shared" si="8"/>
        <v>Wtemp(107)=27</v>
      </c>
      <c r="AG111" s="3" t="str">
        <f t="shared" si="9"/>
        <v>W(107)=0.0030039</v>
      </c>
      <c r="AH111" s="3" t="str">
        <f t="shared" si="10"/>
        <v>Hfg(107)=1218.80</v>
      </c>
    </row>
    <row r="112" spans="1:34" x14ac:dyDescent="0.25">
      <c r="A112" s="10">
        <v>28</v>
      </c>
      <c r="B112" s="11">
        <v>7.3705999999999994E-2</v>
      </c>
      <c r="C112" s="11">
        <v>0.150066</v>
      </c>
      <c r="D112" s="37">
        <v>1.7469999999999999E-2</v>
      </c>
      <c r="E112" s="13">
        <v>3940</v>
      </c>
      <c r="F112" s="38">
        <v>3940</v>
      </c>
      <c r="G112" s="41" t="s">
        <v>675</v>
      </c>
      <c r="H112" s="14">
        <v>1218.74</v>
      </c>
      <c r="I112" s="39">
        <v>1073.3800000000001</v>
      </c>
      <c r="J112" s="42" t="s">
        <v>622</v>
      </c>
      <c r="K112" s="15">
        <v>2.4990999999999999</v>
      </c>
      <c r="L112" s="43">
        <v>2.2035</v>
      </c>
      <c r="M112" s="16">
        <f t="shared" si="11"/>
        <v>108</v>
      </c>
      <c r="N112" s="24">
        <v>28</v>
      </c>
      <c r="O112" s="25">
        <v>3.1480000000000002E-3</v>
      </c>
      <c r="P112" s="33">
        <v>12.287000000000001</v>
      </c>
      <c r="Q112" s="8">
        <v>6.2E-2</v>
      </c>
      <c r="R112" s="34">
        <v>12.349</v>
      </c>
      <c r="S112" s="33">
        <v>6.726</v>
      </c>
      <c r="T112" s="8">
        <v>3.3780000000000001</v>
      </c>
      <c r="U112" s="34">
        <v>10.103999999999999</v>
      </c>
      <c r="V112" s="33">
        <v>1.4200000000000001E-2</v>
      </c>
      <c r="W112" s="8">
        <v>7.28E-3</v>
      </c>
      <c r="X112" s="34">
        <v>2.1479999999999999E-2</v>
      </c>
      <c r="Y112" s="33" t="s">
        <v>621</v>
      </c>
      <c r="Z112" s="8" t="s">
        <v>622</v>
      </c>
      <c r="AA112" s="34">
        <v>0.150066</v>
      </c>
      <c r="AB112" s="9">
        <v>28</v>
      </c>
      <c r="AC112" s="2"/>
      <c r="AD112" s="3" t="str">
        <f t="shared" si="6"/>
        <v>SatTemp(108)=28</v>
      </c>
      <c r="AE112" s="3" t="str">
        <f t="shared" si="12"/>
        <v>SatPres(108)=.073706</v>
      </c>
      <c r="AF112" s="3" t="str">
        <f t="shared" si="8"/>
        <v>Wtemp(108)=28</v>
      </c>
      <c r="AG112" s="3" t="str">
        <f t="shared" si="9"/>
        <v>W(108)=0.0031480</v>
      </c>
      <c r="AH112" s="3" t="str">
        <f t="shared" si="10"/>
        <v>Hfg(108)=1218.74</v>
      </c>
    </row>
    <row r="113" spans="1:34" x14ac:dyDescent="0.25">
      <c r="A113" s="10">
        <v>29</v>
      </c>
      <c r="B113" s="11">
        <v>7.7206999999999998E-2</v>
      </c>
      <c r="C113" s="11">
        <v>0.157195</v>
      </c>
      <c r="D113" s="37">
        <v>1.7469999999999999E-2</v>
      </c>
      <c r="E113" s="13">
        <v>3769</v>
      </c>
      <c r="F113" s="38">
        <v>3769</v>
      </c>
      <c r="G113" s="41" t="s">
        <v>676</v>
      </c>
      <c r="H113" s="14">
        <v>1218.68</v>
      </c>
      <c r="I113" s="39">
        <v>1073.82</v>
      </c>
      <c r="J113" s="42" t="s">
        <v>624</v>
      </c>
      <c r="K113" s="15">
        <v>2.4939</v>
      </c>
      <c r="L113" s="43">
        <v>2.1991999999999998</v>
      </c>
      <c r="M113" s="16">
        <f t="shared" si="11"/>
        <v>109</v>
      </c>
      <c r="N113" s="24">
        <v>29</v>
      </c>
      <c r="O113" s="25">
        <v>3.2983999999999999E-3</v>
      </c>
      <c r="P113" s="33">
        <v>12.313000000000001</v>
      </c>
      <c r="Q113" s="8">
        <v>6.5000000000000002E-2</v>
      </c>
      <c r="R113" s="34">
        <v>12.378</v>
      </c>
      <c r="S113" s="33">
        <v>6.9660000000000002</v>
      </c>
      <c r="T113" s="8">
        <v>3.5409999999999999</v>
      </c>
      <c r="U113" s="34">
        <v>10.507</v>
      </c>
      <c r="V113" s="33">
        <v>1.47E-2</v>
      </c>
      <c r="W113" s="8">
        <v>7.6099999999999996E-3</v>
      </c>
      <c r="X113" s="34">
        <v>2.231E-2</v>
      </c>
      <c r="Y113" s="33" t="s">
        <v>623</v>
      </c>
      <c r="Z113" s="8" t="s">
        <v>624</v>
      </c>
      <c r="AA113" s="34">
        <v>0.157198</v>
      </c>
      <c r="AB113" s="9">
        <v>29</v>
      </c>
      <c r="AC113" s="2"/>
      <c r="AD113" s="3" t="str">
        <f t="shared" si="6"/>
        <v>SatTemp(109)=29</v>
      </c>
      <c r="AE113" s="3" t="str">
        <f t="shared" si="12"/>
        <v>SatPres(109)=.077207</v>
      </c>
      <c r="AF113" s="3" t="str">
        <f t="shared" si="8"/>
        <v>Wtemp(109)=29</v>
      </c>
      <c r="AG113" s="3" t="str">
        <f t="shared" si="9"/>
        <v>W(109)=0.0032984</v>
      </c>
      <c r="AH113" s="3" t="str">
        <f t="shared" si="10"/>
        <v>Hfg(109)=1218.68</v>
      </c>
    </row>
    <row r="114" spans="1:34" x14ac:dyDescent="0.25">
      <c r="A114" s="10">
        <v>30</v>
      </c>
      <c r="B114" s="11">
        <v>8.0860000000000001E-2</v>
      </c>
      <c r="C114" s="11">
        <v>0.164632</v>
      </c>
      <c r="D114" s="37">
        <v>1.7469999999999999E-2</v>
      </c>
      <c r="E114" s="13">
        <v>3606</v>
      </c>
      <c r="F114" s="38">
        <v>3606</v>
      </c>
      <c r="G114" s="41" t="s">
        <v>677</v>
      </c>
      <c r="H114" s="14">
        <v>1218.6099999999999</v>
      </c>
      <c r="I114" s="39">
        <v>1074.26</v>
      </c>
      <c r="J114" s="42" t="s">
        <v>626</v>
      </c>
      <c r="K114" s="15">
        <v>2.4885999999999999</v>
      </c>
      <c r="L114" s="43">
        <v>2.1951000000000001</v>
      </c>
      <c r="M114" s="16">
        <f t="shared" si="11"/>
        <v>110</v>
      </c>
      <c r="N114" s="24">
        <v>30</v>
      </c>
      <c r="O114" s="25">
        <v>3.4551999999999999E-3</v>
      </c>
      <c r="P114" s="33">
        <v>12.337999999999999</v>
      </c>
      <c r="Q114" s="8">
        <v>6.8000000000000005E-2</v>
      </c>
      <c r="R114" s="34">
        <v>12.406000000000001</v>
      </c>
      <c r="S114" s="33">
        <v>7.2060000000000004</v>
      </c>
      <c r="T114" s="8">
        <v>3.7109999999999999</v>
      </c>
      <c r="U114" s="34">
        <v>10.917</v>
      </c>
      <c r="V114" s="33">
        <v>1.519E-2</v>
      </c>
      <c r="W114" s="8">
        <v>7.9600000000000001E-3</v>
      </c>
      <c r="X114" s="34">
        <v>2.315E-2</v>
      </c>
      <c r="Y114" s="33" t="s">
        <v>625</v>
      </c>
      <c r="Z114" s="8" t="s">
        <v>626</v>
      </c>
      <c r="AA114" s="34">
        <v>0.164631</v>
      </c>
      <c r="AB114" s="9">
        <v>30</v>
      </c>
      <c r="AC114" s="2"/>
      <c r="AD114" s="3" t="str">
        <f t="shared" si="6"/>
        <v>SatTemp(110)=30</v>
      </c>
      <c r="AE114" s="3" t="str">
        <f t="shared" si="12"/>
        <v>SatPres(110)=.080860</v>
      </c>
      <c r="AF114" s="3" t="str">
        <f t="shared" si="8"/>
        <v>Wtemp(110)=30</v>
      </c>
      <c r="AG114" s="3" t="str">
        <f t="shared" si="9"/>
        <v>W(110)=0.0034552</v>
      </c>
      <c r="AH114" s="3" t="str">
        <f t="shared" si="10"/>
        <v>Hfg(110)=1218.61</v>
      </c>
    </row>
    <row r="115" spans="1:34" x14ac:dyDescent="0.25">
      <c r="A115" s="10">
        <v>31</v>
      </c>
      <c r="B115" s="11">
        <v>8.4668999999999994E-2</v>
      </c>
      <c r="C115" s="11">
        <v>0.17238700000000001</v>
      </c>
      <c r="D115" s="37">
        <v>1.7469999999999999E-2</v>
      </c>
      <c r="E115" s="13">
        <v>3450</v>
      </c>
      <c r="F115" s="38">
        <v>3450</v>
      </c>
      <c r="G115" s="41" t="s">
        <v>678</v>
      </c>
      <c r="H115" s="14">
        <v>1218.55</v>
      </c>
      <c r="I115" s="39">
        <v>1074.7</v>
      </c>
      <c r="J115" s="42" t="s">
        <v>628</v>
      </c>
      <c r="K115" s="15">
        <v>2.4834000000000001</v>
      </c>
      <c r="L115" s="43">
        <v>2.1909000000000001</v>
      </c>
      <c r="M115" s="16">
        <f t="shared" si="11"/>
        <v>111</v>
      </c>
      <c r="N115" s="24">
        <v>31</v>
      </c>
      <c r="O115" s="25">
        <v>3.6189999999999998E-3</v>
      </c>
      <c r="P115" s="33">
        <v>12.363</v>
      </c>
      <c r="Q115" s="8">
        <v>7.1999999999999995E-2</v>
      </c>
      <c r="R115" s="34">
        <v>12.435</v>
      </c>
      <c r="S115" s="33">
        <v>7.4470000000000001</v>
      </c>
      <c r="T115" s="8">
        <v>3.8879999999999999</v>
      </c>
      <c r="U115" s="34">
        <v>11.335000000000001</v>
      </c>
      <c r="V115" s="33">
        <v>1.5679999999999999E-2</v>
      </c>
      <c r="W115" s="8">
        <v>8.3199999999999993E-3</v>
      </c>
      <c r="X115" s="34">
        <v>2.4E-2</v>
      </c>
      <c r="Y115" s="33" t="s">
        <v>627</v>
      </c>
      <c r="Z115" s="8" t="s">
        <v>628</v>
      </c>
      <c r="AA115" s="34">
        <v>0.17238999999999999</v>
      </c>
      <c r="AB115" s="9">
        <v>31</v>
      </c>
      <c r="AC115" s="2"/>
      <c r="AD115" s="3" t="str">
        <f t="shared" si="6"/>
        <v>SatTemp(111)=31</v>
      </c>
      <c r="AE115" s="3" t="str">
        <f t="shared" si="12"/>
        <v>SatPres(111)=.084669</v>
      </c>
      <c r="AF115" s="3" t="str">
        <f t="shared" si="8"/>
        <v>Wtemp(111)=31</v>
      </c>
      <c r="AG115" s="3" t="str">
        <f t="shared" si="9"/>
        <v>W(111)=0.0036190</v>
      </c>
      <c r="AH115" s="3" t="str">
        <f t="shared" si="10"/>
        <v>Hfg(111)=1218.55</v>
      </c>
    </row>
    <row r="116" spans="1:34" x14ac:dyDescent="0.25">
      <c r="A116" s="10">
        <v>32</v>
      </c>
      <c r="B116" s="11">
        <v>8.8639999999999997E-2</v>
      </c>
      <c r="C116" s="11">
        <v>0.180474</v>
      </c>
      <c r="D116" s="37">
        <v>1.7469999999999999E-2</v>
      </c>
      <c r="E116" s="13">
        <v>3302</v>
      </c>
      <c r="F116" s="38">
        <v>3302</v>
      </c>
      <c r="G116" s="41" t="s">
        <v>679</v>
      </c>
      <c r="H116" s="14">
        <v>1218.49</v>
      </c>
      <c r="I116" s="39">
        <v>1075.1400000000001</v>
      </c>
      <c r="J116" s="42" t="s">
        <v>630</v>
      </c>
      <c r="K116" s="15">
        <v>2.4782999999999999</v>
      </c>
      <c r="L116" s="43">
        <v>2.1867000000000001</v>
      </c>
      <c r="M116" s="16">
        <f t="shared" si="11"/>
        <v>112</v>
      </c>
      <c r="N116" s="24">
        <v>32</v>
      </c>
      <c r="O116" s="25">
        <v>3.7894999999999999E-3</v>
      </c>
      <c r="P116" s="33">
        <v>12.388999999999999</v>
      </c>
      <c r="Q116" s="8">
        <v>7.4999999999999997E-2</v>
      </c>
      <c r="R116" s="34">
        <v>12.464</v>
      </c>
      <c r="S116" s="33">
        <v>7.6870000000000003</v>
      </c>
      <c r="T116" s="8">
        <v>4.0730000000000004</v>
      </c>
      <c r="U116" s="34">
        <v>11.76</v>
      </c>
      <c r="V116" s="33">
        <v>1.617E-2</v>
      </c>
      <c r="W116" s="8">
        <v>8.6999999999999994E-3</v>
      </c>
      <c r="X116" s="34">
        <v>2.487E-2</v>
      </c>
      <c r="Y116" s="33" t="s">
        <v>629</v>
      </c>
      <c r="Z116" s="8" t="s">
        <v>630</v>
      </c>
      <c r="AA116" s="34">
        <v>0.180479</v>
      </c>
      <c r="AB116" s="9">
        <v>32</v>
      </c>
      <c r="AC116" s="2"/>
      <c r="AD116" s="3" t="str">
        <f t="shared" si="6"/>
        <v>SatTemp(112)=32</v>
      </c>
      <c r="AE116" s="3" t="str">
        <f t="shared" si="12"/>
        <v>SatPres(112)=.088640</v>
      </c>
      <c r="AF116" s="3" t="str">
        <f t="shared" si="8"/>
        <v>Wtemp(112)=32</v>
      </c>
      <c r="AG116" s="3" t="str">
        <f t="shared" si="9"/>
        <v>W(112)=0.0037895</v>
      </c>
      <c r="AH116" s="3" t="str">
        <f t="shared" si="10"/>
        <v>Hfg(112)=1218.49</v>
      </c>
    </row>
    <row r="117" spans="1:34" x14ac:dyDescent="0.25">
      <c r="A117" s="10">
        <v>33</v>
      </c>
      <c r="B117" s="11">
        <v>9.2289999999999997E-2</v>
      </c>
      <c r="C117" s="12">
        <v>0.18790999999999999</v>
      </c>
      <c r="D117" s="37">
        <v>1.602E-2</v>
      </c>
      <c r="E117" s="14">
        <v>3178.15</v>
      </c>
      <c r="F117" s="39">
        <v>3178.16</v>
      </c>
      <c r="G117" s="41">
        <v>0.99</v>
      </c>
      <c r="H117" s="14">
        <v>1074.5899999999999</v>
      </c>
      <c r="I117" s="39">
        <v>1075.58</v>
      </c>
      <c r="J117" s="42">
        <v>2E-3</v>
      </c>
      <c r="K117" s="15">
        <v>2.1810999999999998</v>
      </c>
      <c r="L117" s="43">
        <v>2.1831999999999998</v>
      </c>
      <c r="M117" s="16">
        <f t="shared" si="11"/>
        <v>113</v>
      </c>
      <c r="N117" s="24">
        <v>33</v>
      </c>
      <c r="O117" s="25">
        <v>3.947E-3</v>
      </c>
      <c r="P117" s="33">
        <v>12.414</v>
      </c>
      <c r="Q117" s="8">
        <v>7.9000000000000001E-2</v>
      </c>
      <c r="R117" s="34">
        <v>12.492000000000001</v>
      </c>
      <c r="S117" s="33">
        <v>7.9269999999999996</v>
      </c>
      <c r="T117" s="8">
        <v>4.2430000000000003</v>
      </c>
      <c r="U117" s="34">
        <v>12.17</v>
      </c>
      <c r="V117" s="33">
        <v>1.6650000000000002E-2</v>
      </c>
      <c r="W117" s="8">
        <v>9.0500000000000008E-3</v>
      </c>
      <c r="X117" s="34">
        <v>2.5700000000000001E-2</v>
      </c>
      <c r="Y117" s="33">
        <v>1.03</v>
      </c>
      <c r="Z117" s="8">
        <v>2E-3</v>
      </c>
      <c r="AA117" s="34">
        <v>0.18790999999999999</v>
      </c>
      <c r="AB117" s="9">
        <v>33</v>
      </c>
      <c r="AC117" s="2"/>
      <c r="AD117" s="3" t="str">
        <f t="shared" si="6"/>
        <v>SatTemp(113)=33</v>
      </c>
      <c r="AE117" s="3" t="str">
        <f t="shared" si="12"/>
        <v>SatPres(113)=.092290</v>
      </c>
      <c r="AF117" s="3" t="str">
        <f t="shared" si="8"/>
        <v>Wtemp(113)=33</v>
      </c>
      <c r="AG117" s="3" t="str">
        <f t="shared" si="9"/>
        <v>W(113)=0.0039470</v>
      </c>
      <c r="AH117" s="3" t="str">
        <f t="shared" si="10"/>
        <v>Hfg(113)=1074.59</v>
      </c>
    </row>
    <row r="118" spans="1:34" x14ac:dyDescent="0.25">
      <c r="A118" s="10">
        <v>34</v>
      </c>
      <c r="B118" s="11">
        <v>9.6070000000000003E-2</v>
      </c>
      <c r="C118" s="12">
        <v>0.19559000000000001</v>
      </c>
      <c r="D118" s="37">
        <v>1.602E-2</v>
      </c>
      <c r="E118" s="14">
        <v>3059.47</v>
      </c>
      <c r="F118" s="39">
        <v>3059.49</v>
      </c>
      <c r="G118" s="41">
        <v>2</v>
      </c>
      <c r="H118" s="14">
        <v>1074.02</v>
      </c>
      <c r="I118" s="39">
        <v>1076.01</v>
      </c>
      <c r="J118" s="42">
        <v>4.1000000000000003E-3</v>
      </c>
      <c r="K118" s="15">
        <v>2.1756000000000002</v>
      </c>
      <c r="L118" s="43">
        <v>2.1796000000000002</v>
      </c>
      <c r="M118" s="16">
        <f t="shared" si="11"/>
        <v>114</v>
      </c>
      <c r="N118" s="24">
        <v>34</v>
      </c>
      <c r="O118" s="25">
        <v>4.1089999999999998E-3</v>
      </c>
      <c r="P118" s="33">
        <v>12.439</v>
      </c>
      <c r="Q118" s="8">
        <v>8.2000000000000003E-2</v>
      </c>
      <c r="R118" s="34">
        <v>12.521000000000001</v>
      </c>
      <c r="S118" s="33">
        <v>8.1669999999999998</v>
      </c>
      <c r="T118" s="8">
        <v>4.42</v>
      </c>
      <c r="U118" s="34">
        <v>12.587</v>
      </c>
      <c r="V118" s="33">
        <v>1.7139999999999999E-2</v>
      </c>
      <c r="W118" s="8">
        <v>9.4000000000000004E-3</v>
      </c>
      <c r="X118" s="34">
        <v>2.6550000000000001E-2</v>
      </c>
      <c r="Y118" s="33">
        <v>2.04</v>
      </c>
      <c r="Z118" s="8">
        <v>4.1000000000000003E-3</v>
      </c>
      <c r="AA118" s="34">
        <v>0.19559000000000001</v>
      </c>
      <c r="AB118" s="9">
        <v>34</v>
      </c>
      <c r="AC118" s="2"/>
      <c r="AD118" s="3" t="str">
        <f t="shared" si="6"/>
        <v>SatTemp(114)=34</v>
      </c>
      <c r="AE118" s="3" t="str">
        <f t="shared" si="12"/>
        <v>SatPres(114)=.096070</v>
      </c>
      <c r="AF118" s="3" t="str">
        <f t="shared" si="8"/>
        <v>Wtemp(114)=34</v>
      </c>
      <c r="AG118" s="3" t="str">
        <f t="shared" si="9"/>
        <v>W(114)=0.0041090</v>
      </c>
      <c r="AH118" s="3" t="str">
        <f t="shared" si="10"/>
        <v>Hfg(114)=1074.02</v>
      </c>
    </row>
    <row r="119" spans="1:34" x14ac:dyDescent="0.25">
      <c r="A119" s="10">
        <v>35</v>
      </c>
      <c r="B119" s="11">
        <v>9.9979999999999999E-2</v>
      </c>
      <c r="C119" s="12">
        <v>0.20355000000000001</v>
      </c>
      <c r="D119" s="37">
        <v>1.602E-2</v>
      </c>
      <c r="E119" s="14">
        <v>2945.66</v>
      </c>
      <c r="F119" s="39">
        <v>2945.68</v>
      </c>
      <c r="G119" s="41">
        <v>3</v>
      </c>
      <c r="H119" s="14">
        <v>1073.45</v>
      </c>
      <c r="I119" s="39">
        <v>1076.45</v>
      </c>
      <c r="J119" s="42">
        <v>6.1000000000000004E-3</v>
      </c>
      <c r="K119" s="15">
        <v>2.17</v>
      </c>
      <c r="L119" s="43">
        <v>2.1760999999999999</v>
      </c>
      <c r="M119" s="16">
        <f t="shared" si="11"/>
        <v>115</v>
      </c>
      <c r="N119" s="24">
        <v>35</v>
      </c>
      <c r="O119" s="25">
        <v>4.2770000000000004E-3</v>
      </c>
      <c r="P119" s="33">
        <v>12.464</v>
      </c>
      <c r="Q119" s="8">
        <v>8.5000000000000006E-2</v>
      </c>
      <c r="R119" s="34">
        <v>12.55</v>
      </c>
      <c r="S119" s="33">
        <v>8.4079999999999995</v>
      </c>
      <c r="T119" s="8">
        <v>4.6029999999999998</v>
      </c>
      <c r="U119" s="34">
        <v>13.01</v>
      </c>
      <c r="V119" s="33">
        <v>1.763E-2</v>
      </c>
      <c r="W119" s="8">
        <v>9.7699999999999992E-3</v>
      </c>
      <c r="X119" s="34">
        <v>2.7400000000000001E-2</v>
      </c>
      <c r="Y119" s="33">
        <v>3.05</v>
      </c>
      <c r="Z119" s="8">
        <v>6.1000000000000004E-3</v>
      </c>
      <c r="AA119" s="34">
        <v>0.20355999999999999</v>
      </c>
      <c r="AB119" s="9">
        <v>35</v>
      </c>
      <c r="AC119" s="2"/>
      <c r="AD119" s="3" t="str">
        <f t="shared" si="6"/>
        <v>SatTemp(115)=35</v>
      </c>
      <c r="AE119" s="3" t="str">
        <f t="shared" si="12"/>
        <v>SatPres(115)=.099980</v>
      </c>
      <c r="AF119" s="3" t="str">
        <f t="shared" si="8"/>
        <v>Wtemp(115)=35</v>
      </c>
      <c r="AG119" s="3" t="str">
        <f t="shared" si="9"/>
        <v>W(115)=0.0042770</v>
      </c>
      <c r="AH119" s="3" t="str">
        <f t="shared" si="10"/>
        <v>Hfg(115)=1073.45</v>
      </c>
    </row>
    <row r="120" spans="1:34" x14ac:dyDescent="0.25">
      <c r="A120" s="10">
        <v>36</v>
      </c>
      <c r="B120" s="11">
        <v>0.10403</v>
      </c>
      <c r="C120" s="12">
        <v>0.21179999999999999</v>
      </c>
      <c r="D120" s="37">
        <v>1.602E-2</v>
      </c>
      <c r="E120" s="14">
        <v>2836.6</v>
      </c>
      <c r="F120" s="39">
        <v>2836.61</v>
      </c>
      <c r="G120" s="41">
        <v>4.01</v>
      </c>
      <c r="H120" s="14">
        <v>1072.8800000000001</v>
      </c>
      <c r="I120" s="39">
        <v>1076.8900000000001</v>
      </c>
      <c r="J120" s="42">
        <v>8.0999999999999996E-3</v>
      </c>
      <c r="K120" s="15">
        <v>2.1644999999999999</v>
      </c>
      <c r="L120" s="43">
        <v>2.1726000000000001</v>
      </c>
      <c r="M120" s="16">
        <f t="shared" si="11"/>
        <v>116</v>
      </c>
      <c r="N120" s="24">
        <v>36</v>
      </c>
      <c r="O120" s="25">
        <v>4.4520000000000002E-3</v>
      </c>
      <c r="P120" s="33">
        <v>12.49</v>
      </c>
      <c r="Q120" s="8">
        <v>8.8999999999999996E-2</v>
      </c>
      <c r="R120" s="34">
        <v>12.579000000000001</v>
      </c>
      <c r="S120" s="33">
        <v>8.6479999999999997</v>
      </c>
      <c r="T120" s="8">
        <v>4.7930000000000001</v>
      </c>
      <c r="U120" s="34">
        <v>13.441000000000001</v>
      </c>
      <c r="V120" s="33">
        <v>1.8110000000000001E-2</v>
      </c>
      <c r="W120" s="8">
        <v>1.0160000000000001E-2</v>
      </c>
      <c r="X120" s="34">
        <v>2.827E-2</v>
      </c>
      <c r="Y120" s="33">
        <v>4.05</v>
      </c>
      <c r="Z120" s="8">
        <v>8.0999999999999996E-3</v>
      </c>
      <c r="AA120" s="34">
        <v>0.21181</v>
      </c>
      <c r="AB120" s="9">
        <v>36</v>
      </c>
      <c r="AC120" s="2"/>
      <c r="AD120" s="3" t="str">
        <f t="shared" si="6"/>
        <v>SatTemp(116)=36</v>
      </c>
      <c r="AE120" s="3" t="str">
        <f t="shared" si="12"/>
        <v>SatPres(116)=.104030</v>
      </c>
      <c r="AF120" s="3" t="str">
        <f t="shared" si="8"/>
        <v>Wtemp(116)=36</v>
      </c>
      <c r="AG120" s="3" t="str">
        <f t="shared" si="9"/>
        <v>W(116)=0.0044520</v>
      </c>
      <c r="AH120" s="3" t="str">
        <f t="shared" si="10"/>
        <v>Hfg(116)=1072.88</v>
      </c>
    </row>
    <row r="121" spans="1:34" x14ac:dyDescent="0.25">
      <c r="A121" s="10">
        <v>37</v>
      </c>
      <c r="B121" s="11">
        <v>0.10822</v>
      </c>
      <c r="C121" s="12">
        <v>0.22034999999999999</v>
      </c>
      <c r="D121" s="37">
        <v>1.602E-2</v>
      </c>
      <c r="E121" s="14">
        <v>2732.13</v>
      </c>
      <c r="F121" s="39">
        <v>2732.15</v>
      </c>
      <c r="G121" s="41">
        <v>5.0199999999999996</v>
      </c>
      <c r="H121" s="14">
        <v>1072.32</v>
      </c>
      <c r="I121" s="39">
        <v>1077.33</v>
      </c>
      <c r="J121" s="42">
        <v>1.0200000000000001E-2</v>
      </c>
      <c r="K121" s="15">
        <v>2.1589999999999998</v>
      </c>
      <c r="L121" s="43">
        <v>2.1692</v>
      </c>
      <c r="M121" s="16">
        <f t="shared" si="11"/>
        <v>117</v>
      </c>
      <c r="N121" s="24">
        <v>37</v>
      </c>
      <c r="O121" s="25">
        <v>4.633E-3</v>
      </c>
      <c r="P121" s="33">
        <v>12.515000000000001</v>
      </c>
      <c r="Q121" s="8">
        <v>9.2999999999999999E-2</v>
      </c>
      <c r="R121" s="34">
        <v>12.608000000000001</v>
      </c>
      <c r="S121" s="33">
        <v>8.8879999999999999</v>
      </c>
      <c r="T121" s="8">
        <v>4.99</v>
      </c>
      <c r="U121" s="34">
        <v>13.878</v>
      </c>
      <c r="V121" s="33">
        <v>1.8599999999999998E-2</v>
      </c>
      <c r="W121" s="8">
        <v>1.055E-2</v>
      </c>
      <c r="X121" s="34">
        <v>2.9149999999999999E-2</v>
      </c>
      <c r="Y121" s="33">
        <v>5.0599999999999996</v>
      </c>
      <c r="Z121" s="8">
        <v>1.0200000000000001E-2</v>
      </c>
      <c r="AA121" s="34">
        <v>0.22034999999999999</v>
      </c>
      <c r="AB121" s="9">
        <v>37</v>
      </c>
      <c r="AC121" s="2"/>
      <c r="AD121" s="3" t="str">
        <f t="shared" si="6"/>
        <v>SatTemp(117)=37</v>
      </c>
      <c r="AE121" s="3" t="str">
        <f t="shared" si="12"/>
        <v>SatPres(117)=.108220</v>
      </c>
      <c r="AF121" s="3" t="str">
        <f t="shared" si="8"/>
        <v>Wtemp(117)=37</v>
      </c>
      <c r="AG121" s="3" t="str">
        <f t="shared" si="9"/>
        <v>W(117)=0.0046330</v>
      </c>
      <c r="AH121" s="3" t="str">
        <f t="shared" si="10"/>
        <v>Hfg(117)=1072.32</v>
      </c>
    </row>
    <row r="122" spans="1:34" x14ac:dyDescent="0.25">
      <c r="A122" s="10">
        <v>38</v>
      </c>
      <c r="B122" s="11">
        <v>0.11257</v>
      </c>
      <c r="C122" s="12">
        <v>0.22919</v>
      </c>
      <c r="D122" s="37">
        <v>1.602E-2</v>
      </c>
      <c r="E122" s="14">
        <v>2631.88</v>
      </c>
      <c r="F122" s="39">
        <v>2631.89</v>
      </c>
      <c r="G122" s="41">
        <v>6.02</v>
      </c>
      <c r="H122" s="14">
        <v>1071.75</v>
      </c>
      <c r="I122" s="39">
        <v>1077.77</v>
      </c>
      <c r="J122" s="42">
        <v>1.2200000000000001E-2</v>
      </c>
      <c r="K122" s="15">
        <v>2.1535000000000002</v>
      </c>
      <c r="L122" s="43">
        <v>2.1657000000000002</v>
      </c>
      <c r="M122" s="16">
        <f t="shared" si="11"/>
        <v>118</v>
      </c>
      <c r="N122" s="24">
        <v>38</v>
      </c>
      <c r="O122" s="25">
        <v>4.8199999999999996E-3</v>
      </c>
      <c r="P122" s="33">
        <v>12.54</v>
      </c>
      <c r="Q122" s="8">
        <v>9.7000000000000003E-2</v>
      </c>
      <c r="R122" s="34">
        <v>12.637</v>
      </c>
      <c r="S122" s="33">
        <v>9.1280000000000001</v>
      </c>
      <c r="T122" s="8">
        <v>5.194</v>
      </c>
      <c r="U122" s="34">
        <v>14.321999999999999</v>
      </c>
      <c r="V122" s="33">
        <v>1.908E-2</v>
      </c>
      <c r="W122" s="8">
        <v>1.0959999999999999E-2</v>
      </c>
      <c r="X122" s="34">
        <v>3.0040000000000001E-2</v>
      </c>
      <c r="Y122" s="33">
        <v>6.06</v>
      </c>
      <c r="Z122" s="8">
        <v>1.2200000000000001E-2</v>
      </c>
      <c r="AA122" s="34">
        <v>0.22919999999999999</v>
      </c>
      <c r="AB122" s="9">
        <v>38</v>
      </c>
      <c r="AC122" s="2"/>
      <c r="AD122" s="3" t="str">
        <f t="shared" si="6"/>
        <v>SatTemp(118)=38</v>
      </c>
      <c r="AE122" s="3" t="str">
        <f t="shared" si="12"/>
        <v>SatPres(118)=.112570</v>
      </c>
      <c r="AF122" s="3" t="str">
        <f t="shared" si="8"/>
        <v>Wtemp(118)=38</v>
      </c>
      <c r="AG122" s="3" t="str">
        <f t="shared" si="9"/>
        <v>W(118)=0.0048200</v>
      </c>
      <c r="AH122" s="3" t="str">
        <f t="shared" si="10"/>
        <v>Hfg(118)=1071.75</v>
      </c>
    </row>
    <row r="123" spans="1:34" x14ac:dyDescent="0.25">
      <c r="A123" s="10">
        <v>39</v>
      </c>
      <c r="B123" s="11">
        <v>0.11706999999999999</v>
      </c>
      <c r="C123" s="12">
        <v>0.23835000000000001</v>
      </c>
      <c r="D123" s="37">
        <v>1.602E-2</v>
      </c>
      <c r="E123" s="14">
        <v>2535.86</v>
      </c>
      <c r="F123" s="39">
        <v>2535.88</v>
      </c>
      <c r="G123" s="41">
        <v>7.03</v>
      </c>
      <c r="H123" s="14">
        <v>1071.18</v>
      </c>
      <c r="I123" s="39">
        <v>1078.21</v>
      </c>
      <c r="J123" s="42">
        <v>1.4200000000000001E-2</v>
      </c>
      <c r="K123" s="15">
        <v>2.1480999999999999</v>
      </c>
      <c r="L123" s="43">
        <v>2.1623000000000001</v>
      </c>
      <c r="M123" s="16">
        <f t="shared" si="11"/>
        <v>119</v>
      </c>
      <c r="N123" s="24">
        <v>39</v>
      </c>
      <c r="O123" s="25">
        <v>5.0140000000000002E-3</v>
      </c>
      <c r="P123" s="33">
        <v>12.566000000000001</v>
      </c>
      <c r="Q123" s="8">
        <v>0.10100000000000001</v>
      </c>
      <c r="R123" s="34">
        <v>12.667</v>
      </c>
      <c r="S123" s="33">
        <v>9.3689999999999998</v>
      </c>
      <c r="T123" s="8">
        <v>5.4050000000000002</v>
      </c>
      <c r="U123" s="34">
        <v>14.773</v>
      </c>
      <c r="V123" s="33">
        <v>1.9560000000000001E-2</v>
      </c>
      <c r="W123" s="8">
        <v>1.1390000000000001E-2</v>
      </c>
      <c r="X123" s="34">
        <v>3.0949999999999998E-2</v>
      </c>
      <c r="Y123" s="33">
        <v>7.07</v>
      </c>
      <c r="Z123" s="8">
        <v>1.4200000000000001E-2</v>
      </c>
      <c r="AA123" s="34">
        <v>0.23835000000000001</v>
      </c>
      <c r="AB123" s="9">
        <v>39</v>
      </c>
      <c r="AC123" s="2"/>
      <c r="AD123" s="3" t="str">
        <f t="shared" si="6"/>
        <v>SatTemp(119)=39</v>
      </c>
      <c r="AE123" s="3" t="str">
        <f t="shared" si="12"/>
        <v>SatPres(119)=.117070</v>
      </c>
      <c r="AF123" s="3" t="str">
        <f t="shared" si="8"/>
        <v>Wtemp(119)=39</v>
      </c>
      <c r="AG123" s="3" t="str">
        <f t="shared" si="9"/>
        <v>W(119)=0.0050140</v>
      </c>
      <c r="AH123" s="3" t="str">
        <f t="shared" si="10"/>
        <v>Hfg(119)=1071.18</v>
      </c>
    </row>
    <row r="124" spans="1:34" x14ac:dyDescent="0.25">
      <c r="A124" s="10">
        <v>40</v>
      </c>
      <c r="B124" s="11">
        <v>0.12171999999999999</v>
      </c>
      <c r="C124" s="12">
        <v>0.24782999999999999</v>
      </c>
      <c r="D124" s="37">
        <v>1.602E-2</v>
      </c>
      <c r="E124" s="14">
        <v>2443.67</v>
      </c>
      <c r="F124" s="39">
        <v>2443.69</v>
      </c>
      <c r="G124" s="41">
        <v>8.0299999999999994</v>
      </c>
      <c r="H124" s="14">
        <v>1070.6199999999999</v>
      </c>
      <c r="I124" s="39">
        <v>1078.6500000000001</v>
      </c>
      <c r="J124" s="42">
        <v>1.6199999999999999E-2</v>
      </c>
      <c r="K124" s="15">
        <v>2.1425999999999998</v>
      </c>
      <c r="L124" s="43">
        <v>2.1589</v>
      </c>
      <c r="M124" s="16">
        <f t="shared" si="11"/>
        <v>120</v>
      </c>
      <c r="N124" s="24">
        <v>40</v>
      </c>
      <c r="O124" s="25">
        <v>5.2160000000000002E-3</v>
      </c>
      <c r="P124" s="33">
        <v>12.590999999999999</v>
      </c>
      <c r="Q124" s="8">
        <v>0.105</v>
      </c>
      <c r="R124" s="34">
        <v>12.696</v>
      </c>
      <c r="S124" s="33">
        <v>9.609</v>
      </c>
      <c r="T124" s="8">
        <v>5.6239999999999997</v>
      </c>
      <c r="U124" s="34">
        <v>15.233000000000001</v>
      </c>
      <c r="V124" s="33">
        <v>2.0039999999999999E-2</v>
      </c>
      <c r="W124" s="8">
        <v>1.183E-2</v>
      </c>
      <c r="X124" s="34">
        <v>3.1870000000000002E-2</v>
      </c>
      <c r="Y124" s="33">
        <v>8.07</v>
      </c>
      <c r="Z124" s="8">
        <v>1.6199999999999999E-2</v>
      </c>
      <c r="AA124" s="34">
        <v>0.24784</v>
      </c>
      <c r="AB124" s="9">
        <v>40</v>
      </c>
      <c r="AC124" s="2"/>
      <c r="AD124" s="3" t="str">
        <f t="shared" si="6"/>
        <v>SatTemp(120)=40</v>
      </c>
      <c r="AE124" s="3" t="str">
        <f t="shared" si="12"/>
        <v>SatPres(120)=.121720</v>
      </c>
      <c r="AF124" s="3" t="str">
        <f t="shared" si="8"/>
        <v>Wtemp(120)=40</v>
      </c>
      <c r="AG124" s="3" t="str">
        <f t="shared" si="9"/>
        <v>W(120)=0.0052160</v>
      </c>
      <c r="AH124" s="3" t="str">
        <f t="shared" si="10"/>
        <v>Hfg(120)=1070.62</v>
      </c>
    </row>
    <row r="125" spans="1:34" x14ac:dyDescent="0.25">
      <c r="A125" s="10">
        <v>41</v>
      </c>
      <c r="B125" s="11">
        <v>0.12654000000000001</v>
      </c>
      <c r="C125" s="12">
        <v>0.25764999999999999</v>
      </c>
      <c r="D125" s="37">
        <v>1.602E-2</v>
      </c>
      <c r="E125" s="14">
        <v>2355.2199999999998</v>
      </c>
      <c r="F125" s="39">
        <v>2355.2399999999998</v>
      </c>
      <c r="G125" s="41">
        <v>9.0399999999999991</v>
      </c>
      <c r="H125" s="14">
        <v>1070.05</v>
      </c>
      <c r="I125" s="39">
        <v>1079.0899999999999</v>
      </c>
      <c r="J125" s="42">
        <v>1.8200000000000001E-2</v>
      </c>
      <c r="K125" s="15">
        <v>2.1372</v>
      </c>
      <c r="L125" s="43">
        <v>2.1554000000000002</v>
      </c>
      <c r="M125" s="16">
        <f t="shared" si="11"/>
        <v>121</v>
      </c>
      <c r="N125" s="24">
        <v>41</v>
      </c>
      <c r="O125" s="25">
        <v>5.424E-3</v>
      </c>
      <c r="P125" s="33">
        <v>12.616</v>
      </c>
      <c r="Q125" s="8">
        <v>0.11</v>
      </c>
      <c r="R125" s="34">
        <v>12.726000000000001</v>
      </c>
      <c r="S125" s="33">
        <v>9.8490000000000002</v>
      </c>
      <c r="T125" s="8">
        <v>5.851</v>
      </c>
      <c r="U125" s="34">
        <v>15.7</v>
      </c>
      <c r="V125" s="33">
        <v>2.052E-2</v>
      </c>
      <c r="W125" s="8">
        <v>1.2279999999999999E-2</v>
      </c>
      <c r="X125" s="34">
        <v>3.2809999999999999E-2</v>
      </c>
      <c r="Y125" s="33">
        <v>9.08</v>
      </c>
      <c r="Z125" s="8">
        <v>1.8200000000000001E-2</v>
      </c>
      <c r="AA125" s="34">
        <v>0.25764999999999999</v>
      </c>
      <c r="AB125" s="9">
        <v>41</v>
      </c>
      <c r="AC125" s="2"/>
      <c r="AD125" s="3" t="str">
        <f t="shared" si="6"/>
        <v>SatTemp(121)=41</v>
      </c>
      <c r="AE125" s="3" t="str">
        <f t="shared" si="12"/>
        <v>SatPres(121)=.126540</v>
      </c>
      <c r="AF125" s="3" t="str">
        <f t="shared" si="8"/>
        <v>Wtemp(121)=41</v>
      </c>
      <c r="AG125" s="3" t="str">
        <f t="shared" si="9"/>
        <v>W(121)=0.0054240</v>
      </c>
      <c r="AH125" s="3" t="str">
        <f t="shared" si="10"/>
        <v>Hfg(121)=1070.05</v>
      </c>
    </row>
    <row r="126" spans="1:34" x14ac:dyDescent="0.25">
      <c r="A126" s="10">
        <v>42</v>
      </c>
      <c r="B126" s="11">
        <v>0.13153000000000001</v>
      </c>
      <c r="C126" s="12">
        <v>0.26779999999999998</v>
      </c>
      <c r="D126" s="37">
        <v>1.602E-2</v>
      </c>
      <c r="E126" s="14">
        <v>2270.42</v>
      </c>
      <c r="F126" s="39">
        <v>2270.4299999999998</v>
      </c>
      <c r="G126" s="41">
        <v>10.039999999999999</v>
      </c>
      <c r="H126" s="14">
        <v>1069.48</v>
      </c>
      <c r="I126" s="39">
        <v>1079.52</v>
      </c>
      <c r="J126" s="42">
        <v>2.0199999999999999E-2</v>
      </c>
      <c r="K126" s="15">
        <v>2.1318000000000001</v>
      </c>
      <c r="L126" s="43">
        <v>2.1520999999999999</v>
      </c>
      <c r="M126" s="16">
        <f t="shared" si="11"/>
        <v>122</v>
      </c>
      <c r="N126" s="24">
        <v>42</v>
      </c>
      <c r="O126" s="25">
        <v>5.64E-3</v>
      </c>
      <c r="P126" s="33">
        <v>12.641</v>
      </c>
      <c r="Q126" s="8">
        <v>0.114</v>
      </c>
      <c r="R126" s="34">
        <v>12.756</v>
      </c>
      <c r="S126" s="33">
        <v>10.089</v>
      </c>
      <c r="T126" s="8">
        <v>6.0860000000000003</v>
      </c>
      <c r="U126" s="34">
        <v>16.175000000000001</v>
      </c>
      <c r="V126" s="33">
        <v>2.1000000000000001E-2</v>
      </c>
      <c r="W126" s="8">
        <v>1.2749999999999999E-2</v>
      </c>
      <c r="X126" s="34">
        <v>3.3750000000000002E-2</v>
      </c>
      <c r="Y126" s="33">
        <v>10.08</v>
      </c>
      <c r="Z126" s="8">
        <v>2.0199999999999999E-2</v>
      </c>
      <c r="AA126" s="34">
        <v>0.26780999999999999</v>
      </c>
      <c r="AB126" s="9">
        <v>42</v>
      </c>
      <c r="AC126" s="2"/>
      <c r="AD126" s="3" t="str">
        <f t="shared" si="6"/>
        <v>SatTemp(122)=42</v>
      </c>
      <c r="AE126" s="3" t="str">
        <f t="shared" si="12"/>
        <v>SatPres(122)=.131530</v>
      </c>
      <c r="AF126" s="3" t="str">
        <f t="shared" si="8"/>
        <v>Wtemp(122)=42</v>
      </c>
      <c r="AG126" s="3" t="str">
        <f t="shared" si="9"/>
        <v>W(122)=0.0056400</v>
      </c>
      <c r="AH126" s="3" t="str">
        <f t="shared" si="10"/>
        <v>Hfg(122)=1069.48</v>
      </c>
    </row>
    <row r="127" spans="1:34" x14ac:dyDescent="0.25">
      <c r="A127" s="10">
        <v>43</v>
      </c>
      <c r="B127" s="11">
        <v>0.13669000000000001</v>
      </c>
      <c r="C127" s="12">
        <v>0.27831</v>
      </c>
      <c r="D127" s="37">
        <v>1.602E-2</v>
      </c>
      <c r="E127" s="14">
        <v>2189.02</v>
      </c>
      <c r="F127" s="39">
        <v>2189.04</v>
      </c>
      <c r="G127" s="41">
        <v>11.04</v>
      </c>
      <c r="H127" s="14">
        <v>1068.92</v>
      </c>
      <c r="I127" s="39">
        <v>1079.96</v>
      </c>
      <c r="J127" s="42">
        <v>2.2200000000000001E-2</v>
      </c>
      <c r="K127" s="15">
        <v>2.1265000000000001</v>
      </c>
      <c r="L127" s="43">
        <v>2.1486999999999998</v>
      </c>
      <c r="M127" s="16">
        <f t="shared" si="11"/>
        <v>123</v>
      </c>
      <c r="N127" s="24">
        <v>43</v>
      </c>
      <c r="O127" s="25">
        <v>5.8630000000000002E-3</v>
      </c>
      <c r="P127" s="33">
        <v>12.667</v>
      </c>
      <c r="Q127" s="8">
        <v>0.11899999999999999</v>
      </c>
      <c r="R127" s="34">
        <v>12.786</v>
      </c>
      <c r="S127" s="33">
        <v>10.33</v>
      </c>
      <c r="T127" s="8">
        <v>6.33</v>
      </c>
      <c r="U127" s="34">
        <v>16.66</v>
      </c>
      <c r="V127" s="33">
        <v>2.1479999999999999E-2</v>
      </c>
      <c r="W127" s="8">
        <v>1.324E-2</v>
      </c>
      <c r="X127" s="34">
        <v>3.4720000000000001E-2</v>
      </c>
      <c r="Y127" s="33">
        <v>11.09</v>
      </c>
      <c r="Z127" s="8">
        <v>2.2200000000000001E-2</v>
      </c>
      <c r="AA127" s="34">
        <v>0.27831</v>
      </c>
      <c r="AB127" s="9">
        <v>43</v>
      </c>
      <c r="AC127" s="2"/>
      <c r="AD127" s="3" t="str">
        <f t="shared" si="6"/>
        <v>SatTemp(123)=43</v>
      </c>
      <c r="AE127" s="3" t="str">
        <f t="shared" si="12"/>
        <v>SatPres(123)=.136690</v>
      </c>
      <c r="AF127" s="3" t="str">
        <f t="shared" si="8"/>
        <v>Wtemp(123)=43</v>
      </c>
      <c r="AG127" s="3" t="str">
        <f t="shared" si="9"/>
        <v>W(123)=0.0058630</v>
      </c>
      <c r="AH127" s="3" t="str">
        <f t="shared" si="10"/>
        <v>Hfg(123)=1068.92</v>
      </c>
    </row>
    <row r="128" spans="1:34" x14ac:dyDescent="0.25">
      <c r="A128" s="10">
        <v>44</v>
      </c>
      <c r="B128" s="11">
        <v>0.14202999999999999</v>
      </c>
      <c r="C128" s="12">
        <v>0.28917999999999999</v>
      </c>
      <c r="D128" s="37">
        <v>1.602E-2</v>
      </c>
      <c r="E128" s="14">
        <v>2110.92</v>
      </c>
      <c r="F128" s="39">
        <v>2110.94</v>
      </c>
      <c r="G128" s="41">
        <v>12.05</v>
      </c>
      <c r="H128" s="14">
        <v>1068.3499999999999</v>
      </c>
      <c r="I128" s="39">
        <v>1080.4000000000001</v>
      </c>
      <c r="J128" s="42">
        <v>2.4199999999999999E-2</v>
      </c>
      <c r="K128" s="15">
        <v>2.1211000000000002</v>
      </c>
      <c r="L128" s="43">
        <v>2.1454</v>
      </c>
      <c r="M128" s="16">
        <f t="shared" si="11"/>
        <v>124</v>
      </c>
      <c r="N128" s="24">
        <v>44</v>
      </c>
      <c r="O128" s="25">
        <v>6.0939999999999996E-3</v>
      </c>
      <c r="P128" s="33">
        <v>12.692</v>
      </c>
      <c r="Q128" s="8">
        <v>0.124</v>
      </c>
      <c r="R128" s="34">
        <v>12.816000000000001</v>
      </c>
      <c r="S128" s="33">
        <v>10.57</v>
      </c>
      <c r="T128" s="8">
        <v>6.5819999999999999</v>
      </c>
      <c r="U128" s="34">
        <v>17.152000000000001</v>
      </c>
      <c r="V128" s="33">
        <v>2.196E-2</v>
      </c>
      <c r="W128" s="8">
        <v>1.374E-2</v>
      </c>
      <c r="X128" s="34">
        <v>3.5700000000000003E-2</v>
      </c>
      <c r="Y128" s="33">
        <v>12.09</v>
      </c>
      <c r="Z128" s="8">
        <v>2.4199999999999999E-2</v>
      </c>
      <c r="AA128" s="34">
        <v>0.28917999999999999</v>
      </c>
      <c r="AB128" s="9">
        <v>44</v>
      </c>
      <c r="AC128" s="2"/>
      <c r="AD128" s="3" t="str">
        <f t="shared" si="6"/>
        <v>SatTemp(124)=44</v>
      </c>
      <c r="AE128" s="3" t="str">
        <f t="shared" si="12"/>
        <v>SatPres(124)=.142030</v>
      </c>
      <c r="AF128" s="3" t="str">
        <f t="shared" si="8"/>
        <v>Wtemp(124)=44</v>
      </c>
      <c r="AG128" s="3" t="str">
        <f t="shared" si="9"/>
        <v>W(124)=0.0060940</v>
      </c>
      <c r="AH128" s="3" t="str">
        <f t="shared" si="10"/>
        <v>Hfg(124)=1068.35</v>
      </c>
    </row>
    <row r="129" spans="1:34" x14ac:dyDescent="0.25">
      <c r="A129" s="10">
        <v>45</v>
      </c>
      <c r="B129" s="11">
        <v>0.14754999999999999</v>
      </c>
      <c r="C129" s="12">
        <v>0.30042000000000002</v>
      </c>
      <c r="D129" s="37">
        <v>1.602E-2</v>
      </c>
      <c r="E129" s="14">
        <v>2035.91</v>
      </c>
      <c r="F129" s="39">
        <v>2035.92</v>
      </c>
      <c r="G129" s="41">
        <v>13.05</v>
      </c>
      <c r="H129" s="14">
        <v>1067.79</v>
      </c>
      <c r="I129" s="39">
        <v>1080.8399999999999</v>
      </c>
      <c r="J129" s="42">
        <v>2.6200000000000001E-2</v>
      </c>
      <c r="K129" s="15">
        <v>2.1158000000000001</v>
      </c>
      <c r="L129" s="43">
        <v>2.1419999999999999</v>
      </c>
      <c r="M129" s="16">
        <f t="shared" si="11"/>
        <v>125</v>
      </c>
      <c r="N129" s="24">
        <v>45</v>
      </c>
      <c r="O129" s="25">
        <v>6.3340000000000002E-3</v>
      </c>
      <c r="P129" s="33">
        <v>12.717000000000001</v>
      </c>
      <c r="Q129" s="8">
        <v>0.129</v>
      </c>
      <c r="R129" s="34">
        <v>12.846</v>
      </c>
      <c r="S129" s="33">
        <v>10.81</v>
      </c>
      <c r="T129" s="8">
        <v>6.843</v>
      </c>
      <c r="U129" s="34">
        <v>17.652999999999999</v>
      </c>
      <c r="V129" s="33">
        <v>2.2440000000000002E-2</v>
      </c>
      <c r="W129" s="8">
        <v>1.426E-2</v>
      </c>
      <c r="X129" s="34">
        <v>3.669E-2</v>
      </c>
      <c r="Y129" s="33">
        <v>13.09</v>
      </c>
      <c r="Z129" s="8">
        <v>2.6200000000000001E-2</v>
      </c>
      <c r="AA129" s="34">
        <v>0.30042000000000002</v>
      </c>
      <c r="AB129" s="9">
        <v>45</v>
      </c>
      <c r="AC129" s="2"/>
      <c r="AD129" s="3" t="str">
        <f t="shared" si="6"/>
        <v>SatTemp(125)=45</v>
      </c>
      <c r="AE129" s="3" t="str">
        <f t="shared" si="12"/>
        <v>SatPres(125)=.147550</v>
      </c>
      <c r="AF129" s="3" t="str">
        <f t="shared" si="8"/>
        <v>Wtemp(125)=45</v>
      </c>
      <c r="AG129" s="3" t="str">
        <f t="shared" si="9"/>
        <v>W(125)=0.0063340</v>
      </c>
      <c r="AH129" s="3" t="str">
        <f t="shared" si="10"/>
        <v>Hfg(125)=1067.79</v>
      </c>
    </row>
    <row r="130" spans="1:34" x14ac:dyDescent="0.25">
      <c r="A130" s="10">
        <v>46</v>
      </c>
      <c r="B130" s="11">
        <v>0.15326000000000001</v>
      </c>
      <c r="C130" s="12">
        <v>0.31204999999999999</v>
      </c>
      <c r="D130" s="37">
        <v>1.602E-2</v>
      </c>
      <c r="E130" s="14">
        <v>1963.85</v>
      </c>
      <c r="F130" s="39">
        <v>1963.87</v>
      </c>
      <c r="G130" s="41">
        <v>14.05</v>
      </c>
      <c r="H130" s="14">
        <v>1067.22</v>
      </c>
      <c r="I130" s="39">
        <v>1081.28</v>
      </c>
      <c r="J130" s="42">
        <v>2.8199999999999999E-2</v>
      </c>
      <c r="K130" s="15">
        <v>2.1105</v>
      </c>
      <c r="L130" s="43">
        <v>2.1387</v>
      </c>
      <c r="M130" s="16">
        <f t="shared" si="11"/>
        <v>126</v>
      </c>
      <c r="N130" s="24">
        <v>46</v>
      </c>
      <c r="O130" s="25">
        <v>6.581E-3</v>
      </c>
      <c r="P130" s="33">
        <v>12.743</v>
      </c>
      <c r="Q130" s="8">
        <v>0.13400000000000001</v>
      </c>
      <c r="R130" s="34">
        <v>12.877000000000001</v>
      </c>
      <c r="S130" s="33">
        <v>11.05</v>
      </c>
      <c r="T130" s="8">
        <v>7.1139999999999999</v>
      </c>
      <c r="U130" s="34">
        <v>18.164000000000001</v>
      </c>
      <c r="V130" s="33">
        <v>2.291E-2</v>
      </c>
      <c r="W130" s="8">
        <v>1.4789999999999999E-2</v>
      </c>
      <c r="X130" s="34">
        <v>3.7699999999999997E-2</v>
      </c>
      <c r="Y130" s="33">
        <v>14.1</v>
      </c>
      <c r="Z130" s="8">
        <v>2.8199999999999999E-2</v>
      </c>
      <c r="AA130" s="34">
        <v>0.31206</v>
      </c>
      <c r="AB130" s="9">
        <v>46</v>
      </c>
      <c r="AC130" s="2"/>
      <c r="AD130" s="3" t="str">
        <f t="shared" si="6"/>
        <v>SatTemp(126)=46</v>
      </c>
      <c r="AE130" s="3" t="str">
        <f t="shared" si="12"/>
        <v>SatPres(126)=.153260</v>
      </c>
      <c r="AF130" s="3" t="str">
        <f t="shared" si="8"/>
        <v>Wtemp(126)=46</v>
      </c>
      <c r="AG130" s="3" t="str">
        <f t="shared" si="9"/>
        <v>W(126)=0.0065810</v>
      </c>
      <c r="AH130" s="3" t="str">
        <f t="shared" si="10"/>
        <v>Hfg(126)=1067.22</v>
      </c>
    </row>
    <row r="131" spans="1:34" x14ac:dyDescent="0.25">
      <c r="A131" s="10">
        <v>47</v>
      </c>
      <c r="B131" s="11">
        <v>0.15917000000000001</v>
      </c>
      <c r="C131" s="12">
        <v>0.32407000000000002</v>
      </c>
      <c r="D131" s="37">
        <v>1.602E-2</v>
      </c>
      <c r="E131" s="14">
        <v>1894.71</v>
      </c>
      <c r="F131" s="39">
        <v>1894.73</v>
      </c>
      <c r="G131" s="41">
        <v>15.06</v>
      </c>
      <c r="H131" s="14">
        <v>1066.6600000000001</v>
      </c>
      <c r="I131" s="39">
        <v>1081.71</v>
      </c>
      <c r="J131" s="42">
        <v>3.0200000000000001E-2</v>
      </c>
      <c r="K131" s="15">
        <v>2.1052</v>
      </c>
      <c r="L131" s="43">
        <v>2.1354000000000002</v>
      </c>
      <c r="M131" s="16">
        <f t="shared" si="11"/>
        <v>127</v>
      </c>
      <c r="N131" s="24">
        <v>47</v>
      </c>
      <c r="O131" s="25">
        <v>6.8380000000000003E-3</v>
      </c>
      <c r="P131" s="33">
        <v>12.768000000000001</v>
      </c>
      <c r="Q131" s="8">
        <v>0.14000000000000001</v>
      </c>
      <c r="R131" s="34">
        <v>12.907999999999999</v>
      </c>
      <c r="S131" s="33">
        <v>11.291</v>
      </c>
      <c r="T131" s="8">
        <v>7.3940000000000001</v>
      </c>
      <c r="U131" s="34">
        <v>18.684999999999999</v>
      </c>
      <c r="V131" s="33">
        <v>2.3390000000000001E-2</v>
      </c>
      <c r="W131" s="8">
        <v>1.5339999999999999E-2</v>
      </c>
      <c r="X131" s="34">
        <v>3.8730000000000001E-2</v>
      </c>
      <c r="Y131" s="33">
        <v>15.1</v>
      </c>
      <c r="Z131" s="8">
        <v>3.0200000000000001E-2</v>
      </c>
      <c r="AA131" s="34">
        <v>0.32407999999999998</v>
      </c>
      <c r="AB131" s="9">
        <v>47</v>
      </c>
      <c r="AC131" s="2"/>
      <c r="AD131" s="3" t="str">
        <f t="shared" si="6"/>
        <v>SatTemp(127)=47</v>
      </c>
      <c r="AE131" s="3" t="str">
        <f t="shared" si="12"/>
        <v>SatPres(127)=.159170</v>
      </c>
      <c r="AF131" s="3" t="str">
        <f t="shared" si="8"/>
        <v>Wtemp(127)=47</v>
      </c>
      <c r="AG131" s="3" t="str">
        <f t="shared" si="9"/>
        <v>W(127)=0.0068380</v>
      </c>
      <c r="AH131" s="3" t="str">
        <f t="shared" si="10"/>
        <v>Hfg(127)=1066.66</v>
      </c>
    </row>
    <row r="132" spans="1:34" x14ac:dyDescent="0.25">
      <c r="A132" s="10">
        <v>48</v>
      </c>
      <c r="B132" s="11">
        <v>0.16527</v>
      </c>
      <c r="C132" s="12">
        <v>0.33650000000000002</v>
      </c>
      <c r="D132" s="37">
        <v>1.602E-2</v>
      </c>
      <c r="E132" s="14">
        <v>1828.28</v>
      </c>
      <c r="F132" s="39">
        <v>1828.3</v>
      </c>
      <c r="G132" s="41">
        <v>16.059999999999999</v>
      </c>
      <c r="H132" s="14">
        <v>1066.0899999999999</v>
      </c>
      <c r="I132" s="39">
        <v>1082.1500000000001</v>
      </c>
      <c r="J132" s="42">
        <v>3.2099999999999997E-2</v>
      </c>
      <c r="K132" s="15">
        <v>2.1</v>
      </c>
      <c r="L132" s="43">
        <v>2.1320999999999999</v>
      </c>
      <c r="M132" s="16">
        <f t="shared" si="11"/>
        <v>128</v>
      </c>
      <c r="N132" s="24">
        <v>48</v>
      </c>
      <c r="O132" s="25">
        <v>7.1029999999999999E-3</v>
      </c>
      <c r="P132" s="33">
        <v>12.792999999999999</v>
      </c>
      <c r="Q132" s="8">
        <v>0.14599999999999999</v>
      </c>
      <c r="R132" s="34">
        <v>12.939</v>
      </c>
      <c r="S132" s="33">
        <v>11.531000000000001</v>
      </c>
      <c r="T132" s="8">
        <v>7.6840000000000002</v>
      </c>
      <c r="U132" s="34">
        <v>19.215</v>
      </c>
      <c r="V132" s="33">
        <v>2.3859999999999999E-2</v>
      </c>
      <c r="W132" s="8">
        <v>1.592E-2</v>
      </c>
      <c r="X132" s="34">
        <v>3.9780000000000003E-2</v>
      </c>
      <c r="Y132" s="33">
        <v>16.100000000000001</v>
      </c>
      <c r="Z132" s="8">
        <v>3.2099999999999997E-2</v>
      </c>
      <c r="AA132" s="34">
        <v>0.33650999999999998</v>
      </c>
      <c r="AB132" s="9">
        <v>48</v>
      </c>
      <c r="AC132" s="2"/>
      <c r="AD132" s="3" t="str">
        <f t="shared" ref="AD132:AD195" si="13">AD$3&amp;"("&amp;TEXT($M132,0)&amp;")="&amp;TEXT(A132,"#")</f>
        <v>SatTemp(128)=48</v>
      </c>
      <c r="AE132" s="3" t="str">
        <f t="shared" ref="AE132:AE195" si="14">AE$3&amp;"("&amp;TEXT($M132,0)&amp;")="&amp;TEXT(B132,"#.000000")</f>
        <v>SatPres(128)=.165270</v>
      </c>
      <c r="AF132" s="3" t="str">
        <f t="shared" si="8"/>
        <v>Wtemp(128)=48</v>
      </c>
      <c r="AG132" s="3" t="str">
        <f t="shared" si="9"/>
        <v>W(128)=0.0071030</v>
      </c>
      <c r="AH132" s="3" t="str">
        <f t="shared" si="10"/>
        <v>Hfg(128)=1066.09</v>
      </c>
    </row>
    <row r="133" spans="1:34" x14ac:dyDescent="0.25">
      <c r="A133" s="10">
        <v>49</v>
      </c>
      <c r="B133" s="11">
        <v>0.17158000000000001</v>
      </c>
      <c r="C133" s="12">
        <v>0.34934999999999999</v>
      </c>
      <c r="D133" s="37">
        <v>1.602E-2</v>
      </c>
      <c r="E133" s="14">
        <v>1764.44</v>
      </c>
      <c r="F133" s="39">
        <v>1764.46</v>
      </c>
      <c r="G133" s="41">
        <v>17.059999999999999</v>
      </c>
      <c r="H133" s="14">
        <v>1065.53</v>
      </c>
      <c r="I133" s="39">
        <v>1082.5899999999999</v>
      </c>
      <c r="J133" s="42">
        <v>3.4099999999999998E-2</v>
      </c>
      <c r="K133" s="15">
        <v>2.0947</v>
      </c>
      <c r="L133" s="43">
        <v>2.1288</v>
      </c>
      <c r="M133" s="16">
        <f t="shared" si="11"/>
        <v>129</v>
      </c>
      <c r="N133" s="24">
        <v>49</v>
      </c>
      <c r="O133" s="25">
        <v>7.378E-3</v>
      </c>
      <c r="P133" s="33">
        <v>12.818</v>
      </c>
      <c r="Q133" s="8">
        <v>0.152</v>
      </c>
      <c r="R133" s="34">
        <v>12.97</v>
      </c>
      <c r="S133" s="33">
        <v>11.771000000000001</v>
      </c>
      <c r="T133" s="8">
        <v>7.984</v>
      </c>
      <c r="U133" s="34">
        <v>19.756</v>
      </c>
      <c r="V133" s="33">
        <v>2.4330000000000001E-2</v>
      </c>
      <c r="W133" s="8">
        <v>1.651E-2</v>
      </c>
      <c r="X133" s="34">
        <v>4.0840000000000001E-2</v>
      </c>
      <c r="Y133" s="33">
        <v>17.100000000000001</v>
      </c>
      <c r="Z133" s="8">
        <v>3.4099999999999998E-2</v>
      </c>
      <c r="AA133" s="34">
        <v>0.34937000000000001</v>
      </c>
      <c r="AB133" s="9">
        <v>49</v>
      </c>
      <c r="AC133" s="2"/>
      <c r="AD133" s="3" t="str">
        <f t="shared" si="13"/>
        <v>SatTemp(129)=49</v>
      </c>
      <c r="AE133" s="3" t="str">
        <f t="shared" si="14"/>
        <v>SatPres(129)=.171580</v>
      </c>
      <c r="AF133" s="3" t="str">
        <f t="shared" ref="AF133:AF196" si="15">AF$3&amp;"("&amp;TEXT($M133,0)&amp;")="&amp;TEXT(N133,"#")</f>
        <v>Wtemp(129)=49</v>
      </c>
      <c r="AG133" s="3" t="str">
        <f t="shared" ref="AG133:AG196" si="16">AG$3&amp;"("&amp;TEXT($M133,0)&amp;")="&amp;TEXT(O133,"0.0000000")</f>
        <v>W(129)=0.0073780</v>
      </c>
      <c r="AH133" s="3" t="str">
        <f t="shared" ref="AH133:AH196" si="17">AH$3&amp;"("&amp;TEXT($M133,0)&amp;")="&amp;TEXT(H133,"0.00")</f>
        <v>Hfg(129)=1065.53</v>
      </c>
    </row>
    <row r="134" spans="1:34" x14ac:dyDescent="0.25">
      <c r="A134" s="10">
        <v>50</v>
      </c>
      <c r="B134" s="11">
        <v>0.17810999999999999</v>
      </c>
      <c r="C134" s="12">
        <v>0.36263000000000001</v>
      </c>
      <c r="D134" s="37">
        <v>1.602E-2</v>
      </c>
      <c r="E134" s="14">
        <v>1703.18</v>
      </c>
      <c r="F134" s="39">
        <v>1703.2</v>
      </c>
      <c r="G134" s="41">
        <v>18.059999999999999</v>
      </c>
      <c r="H134" s="14">
        <v>1064.96</v>
      </c>
      <c r="I134" s="39">
        <v>1083.03</v>
      </c>
      <c r="J134" s="42">
        <v>3.61E-2</v>
      </c>
      <c r="K134" s="15">
        <v>2.0895000000000001</v>
      </c>
      <c r="L134" s="43">
        <v>2.1255999999999999</v>
      </c>
      <c r="M134" s="16">
        <f t="shared" ref="M134:M197" si="18">M133+1</f>
        <v>130</v>
      </c>
      <c r="N134" s="24">
        <v>50</v>
      </c>
      <c r="O134" s="25">
        <v>7.6610000000000003E-3</v>
      </c>
      <c r="P134" s="33">
        <v>12.843999999999999</v>
      </c>
      <c r="Q134" s="8">
        <v>0.158</v>
      </c>
      <c r="R134" s="34">
        <v>13.000999999999999</v>
      </c>
      <c r="S134" s="33">
        <v>12.012</v>
      </c>
      <c r="T134" s="8">
        <v>8.2949999999999999</v>
      </c>
      <c r="U134" s="34">
        <v>20.306000000000001</v>
      </c>
      <c r="V134" s="33">
        <v>2.4799999999999999E-2</v>
      </c>
      <c r="W134" s="8">
        <v>1.712E-2</v>
      </c>
      <c r="X134" s="34">
        <v>4.1919999999999999E-2</v>
      </c>
      <c r="Y134" s="33">
        <v>18.11</v>
      </c>
      <c r="Z134" s="8">
        <v>3.61E-2</v>
      </c>
      <c r="AA134" s="34">
        <v>0.36264000000000002</v>
      </c>
      <c r="AB134" s="9">
        <v>50</v>
      </c>
      <c r="AC134" s="2"/>
      <c r="AD134" s="3" t="str">
        <f t="shared" si="13"/>
        <v>SatTemp(130)=50</v>
      </c>
      <c r="AE134" s="3" t="str">
        <f t="shared" si="14"/>
        <v>SatPres(130)=.178110</v>
      </c>
      <c r="AF134" s="3" t="str">
        <f t="shared" si="15"/>
        <v>Wtemp(130)=50</v>
      </c>
      <c r="AG134" s="3" t="str">
        <f t="shared" si="16"/>
        <v>W(130)=0.0076610</v>
      </c>
      <c r="AH134" s="3" t="str">
        <f t="shared" si="17"/>
        <v>Hfg(130)=1064.96</v>
      </c>
    </row>
    <row r="135" spans="1:34" x14ac:dyDescent="0.25">
      <c r="A135" s="10">
        <v>51</v>
      </c>
      <c r="B135" s="11">
        <v>0.18484</v>
      </c>
      <c r="C135" s="12">
        <v>0.37635000000000002</v>
      </c>
      <c r="D135" s="37">
        <v>1.602E-2</v>
      </c>
      <c r="E135" s="14">
        <v>1644.25</v>
      </c>
      <c r="F135" s="39">
        <v>1644.26</v>
      </c>
      <c r="G135" s="41">
        <v>19.059999999999999</v>
      </c>
      <c r="H135" s="14">
        <v>1064.4000000000001</v>
      </c>
      <c r="I135" s="39">
        <v>1083.46</v>
      </c>
      <c r="J135" s="42">
        <v>3.8100000000000002E-2</v>
      </c>
      <c r="K135" s="15">
        <v>2.0842999999999998</v>
      </c>
      <c r="L135" s="43">
        <v>2.1223999999999998</v>
      </c>
      <c r="M135" s="16">
        <f t="shared" si="18"/>
        <v>131</v>
      </c>
      <c r="N135" s="24">
        <v>51</v>
      </c>
      <c r="O135" s="25">
        <v>7.9550000000000003E-3</v>
      </c>
      <c r="P135" s="33">
        <v>12.869</v>
      </c>
      <c r="Q135" s="8">
        <v>0.16400000000000001</v>
      </c>
      <c r="R135" s="34">
        <v>13.032999999999999</v>
      </c>
      <c r="S135" s="33">
        <v>12.252000000000001</v>
      </c>
      <c r="T135" s="8">
        <v>8.6159999999999997</v>
      </c>
      <c r="U135" s="34">
        <v>20.867999999999999</v>
      </c>
      <c r="V135" s="33">
        <v>2.528E-2</v>
      </c>
      <c r="W135" s="8">
        <v>1.7749999999999998E-2</v>
      </c>
      <c r="X135" s="34">
        <v>4.3020000000000003E-2</v>
      </c>
      <c r="Y135" s="33">
        <v>19.11</v>
      </c>
      <c r="Z135" s="8">
        <v>3.8100000000000002E-2</v>
      </c>
      <c r="AA135" s="34">
        <v>0.37635999999999997</v>
      </c>
      <c r="AB135" s="9">
        <v>51</v>
      </c>
      <c r="AC135" s="2"/>
      <c r="AD135" s="3" t="str">
        <f t="shared" si="13"/>
        <v>SatTemp(131)=51</v>
      </c>
      <c r="AE135" s="3" t="str">
        <f t="shared" si="14"/>
        <v>SatPres(131)=.184840</v>
      </c>
      <c r="AF135" s="3" t="str">
        <f t="shared" si="15"/>
        <v>Wtemp(131)=51</v>
      </c>
      <c r="AG135" s="3" t="str">
        <f t="shared" si="16"/>
        <v>W(131)=0.0079550</v>
      </c>
      <c r="AH135" s="3" t="str">
        <f t="shared" si="17"/>
        <v>Hfg(131)=1064.40</v>
      </c>
    </row>
    <row r="136" spans="1:34" x14ac:dyDescent="0.25">
      <c r="A136" s="10">
        <v>52</v>
      </c>
      <c r="B136" s="11">
        <v>0.19181000000000001</v>
      </c>
      <c r="C136" s="12">
        <v>0.39052999999999999</v>
      </c>
      <c r="D136" s="37">
        <v>1.6029999999999999E-2</v>
      </c>
      <c r="E136" s="14">
        <v>1587.64</v>
      </c>
      <c r="F136" s="39">
        <v>1587.65</v>
      </c>
      <c r="G136" s="41">
        <v>20.07</v>
      </c>
      <c r="H136" s="14">
        <v>1063.83</v>
      </c>
      <c r="I136" s="39">
        <v>1083.9000000000001</v>
      </c>
      <c r="J136" s="42">
        <v>0.04</v>
      </c>
      <c r="K136" s="15">
        <v>2.0790999999999999</v>
      </c>
      <c r="L136" s="43">
        <v>2.1191</v>
      </c>
      <c r="M136" s="16">
        <f t="shared" si="18"/>
        <v>132</v>
      </c>
      <c r="N136" s="24">
        <v>52</v>
      </c>
      <c r="O136" s="25">
        <v>8.2590000000000007E-3</v>
      </c>
      <c r="P136" s="33">
        <v>12.894</v>
      </c>
      <c r="Q136" s="8">
        <v>0.17100000000000001</v>
      </c>
      <c r="R136" s="34">
        <v>13.065</v>
      </c>
      <c r="S136" s="33">
        <v>12.492000000000001</v>
      </c>
      <c r="T136" s="8">
        <v>8.9489999999999998</v>
      </c>
      <c r="U136" s="34">
        <v>21.440999999999999</v>
      </c>
      <c r="V136" s="33">
        <v>2.5749999999999999E-2</v>
      </c>
      <c r="W136" s="8">
        <v>1.84E-2</v>
      </c>
      <c r="X136" s="34">
        <v>4.4150000000000002E-2</v>
      </c>
      <c r="Y136" s="33">
        <v>20.11</v>
      </c>
      <c r="Z136" s="8">
        <v>0.04</v>
      </c>
      <c r="AA136" s="34">
        <v>0.39054</v>
      </c>
      <c r="AB136" s="9">
        <v>52</v>
      </c>
      <c r="AC136" s="2"/>
      <c r="AD136" s="3" t="str">
        <f t="shared" si="13"/>
        <v>SatTemp(132)=52</v>
      </c>
      <c r="AE136" s="3" t="str">
        <f t="shared" si="14"/>
        <v>SatPres(132)=.191810</v>
      </c>
      <c r="AF136" s="3" t="str">
        <f t="shared" si="15"/>
        <v>Wtemp(132)=52</v>
      </c>
      <c r="AG136" s="3" t="str">
        <f t="shared" si="16"/>
        <v>W(132)=0.0082590</v>
      </c>
      <c r="AH136" s="3" t="str">
        <f t="shared" si="17"/>
        <v>Hfg(132)=1063.83</v>
      </c>
    </row>
    <row r="137" spans="1:34" x14ac:dyDescent="0.25">
      <c r="A137" s="10">
        <v>53</v>
      </c>
      <c r="B137" s="11">
        <v>0.19900000000000001</v>
      </c>
      <c r="C137" s="12">
        <v>0.40516000000000002</v>
      </c>
      <c r="D137" s="37">
        <v>1.6029999999999999E-2</v>
      </c>
      <c r="E137" s="14">
        <v>1533.22</v>
      </c>
      <c r="F137" s="39">
        <v>1533.24</v>
      </c>
      <c r="G137" s="41">
        <v>21.07</v>
      </c>
      <c r="H137" s="14">
        <v>1063.27</v>
      </c>
      <c r="I137" s="39">
        <v>1084.3399999999999</v>
      </c>
      <c r="J137" s="42">
        <v>4.2000000000000003E-2</v>
      </c>
      <c r="K137" s="15">
        <v>2.0739999999999998</v>
      </c>
      <c r="L137" s="43">
        <v>2.1158999999999999</v>
      </c>
      <c r="M137" s="16">
        <f t="shared" si="18"/>
        <v>133</v>
      </c>
      <c r="N137" s="24">
        <v>53</v>
      </c>
      <c r="O137" s="25">
        <v>8.5730000000000008E-3</v>
      </c>
      <c r="P137" s="33">
        <v>12.92</v>
      </c>
      <c r="Q137" s="8">
        <v>0.17799999999999999</v>
      </c>
      <c r="R137" s="34">
        <v>13.097</v>
      </c>
      <c r="S137" s="33">
        <v>12.731999999999999</v>
      </c>
      <c r="T137" s="8">
        <v>9.2929999999999993</v>
      </c>
      <c r="U137" s="34">
        <v>22.024999999999999</v>
      </c>
      <c r="V137" s="33">
        <v>2.622E-2</v>
      </c>
      <c r="W137" s="8">
        <v>1.907E-2</v>
      </c>
      <c r="X137" s="34">
        <v>4.5289999999999997E-2</v>
      </c>
      <c r="Y137" s="33">
        <v>21.11</v>
      </c>
      <c r="Z137" s="8">
        <v>4.2000000000000003E-2</v>
      </c>
      <c r="AA137" s="34">
        <v>0.40517999999999998</v>
      </c>
      <c r="AB137" s="9">
        <v>53</v>
      </c>
      <c r="AC137" s="2"/>
      <c r="AD137" s="3" t="str">
        <f t="shared" si="13"/>
        <v>SatTemp(133)=53</v>
      </c>
      <c r="AE137" s="3" t="str">
        <f t="shared" si="14"/>
        <v>SatPres(133)=.199000</v>
      </c>
      <c r="AF137" s="3" t="str">
        <f t="shared" si="15"/>
        <v>Wtemp(133)=53</v>
      </c>
      <c r="AG137" s="3" t="str">
        <f t="shared" si="16"/>
        <v>W(133)=0.0085730</v>
      </c>
      <c r="AH137" s="3" t="str">
        <f t="shared" si="17"/>
        <v>Hfg(133)=1063.27</v>
      </c>
    </row>
    <row r="138" spans="1:34" x14ac:dyDescent="0.25">
      <c r="A138" s="10">
        <v>54</v>
      </c>
      <c r="B138" s="11">
        <v>0.20643</v>
      </c>
      <c r="C138" s="12">
        <v>0.42029</v>
      </c>
      <c r="D138" s="37">
        <v>1.6029999999999999E-2</v>
      </c>
      <c r="E138" s="14">
        <v>1480.89</v>
      </c>
      <c r="F138" s="39">
        <v>1480.91</v>
      </c>
      <c r="G138" s="41">
        <v>22.07</v>
      </c>
      <c r="H138" s="14">
        <v>1062.71</v>
      </c>
      <c r="I138" s="39">
        <v>1084.77</v>
      </c>
      <c r="J138" s="42">
        <v>4.3900000000000002E-2</v>
      </c>
      <c r="K138" s="15">
        <v>2.0689000000000002</v>
      </c>
      <c r="L138" s="43">
        <v>2.1128</v>
      </c>
      <c r="M138" s="16">
        <f t="shared" si="18"/>
        <v>134</v>
      </c>
      <c r="N138" s="24">
        <v>54</v>
      </c>
      <c r="O138" s="25">
        <v>8.8970000000000004E-3</v>
      </c>
      <c r="P138" s="33">
        <v>12.945</v>
      </c>
      <c r="Q138" s="8">
        <v>0.185</v>
      </c>
      <c r="R138" s="34">
        <v>13.129</v>
      </c>
      <c r="S138" s="33">
        <v>12.973000000000001</v>
      </c>
      <c r="T138" s="8">
        <v>9.6479999999999997</v>
      </c>
      <c r="U138" s="34">
        <v>22.620999999999999</v>
      </c>
      <c r="V138" s="33">
        <v>2.6679999999999999E-2</v>
      </c>
      <c r="W138" s="8">
        <v>1.976E-2</v>
      </c>
      <c r="X138" s="34">
        <v>4.6449999999999998E-2</v>
      </c>
      <c r="Y138" s="33">
        <v>22.11</v>
      </c>
      <c r="Z138" s="8">
        <v>4.3900000000000002E-2</v>
      </c>
      <c r="AA138" s="34">
        <v>0.42030000000000001</v>
      </c>
      <c r="AB138" s="9">
        <v>54</v>
      </c>
      <c r="AC138" s="2"/>
      <c r="AD138" s="3" t="str">
        <f t="shared" si="13"/>
        <v>SatTemp(134)=54</v>
      </c>
      <c r="AE138" s="3" t="str">
        <f t="shared" si="14"/>
        <v>SatPres(134)=.206430</v>
      </c>
      <c r="AF138" s="3" t="str">
        <f t="shared" si="15"/>
        <v>Wtemp(134)=54</v>
      </c>
      <c r="AG138" s="3" t="str">
        <f t="shared" si="16"/>
        <v>W(134)=0.0088970</v>
      </c>
      <c r="AH138" s="3" t="str">
        <f t="shared" si="17"/>
        <v>Hfg(134)=1062.71</v>
      </c>
    </row>
    <row r="139" spans="1:34" x14ac:dyDescent="0.25">
      <c r="A139" s="10">
        <v>55</v>
      </c>
      <c r="B139" s="11">
        <v>0.21410000000000001</v>
      </c>
      <c r="C139" s="12">
        <v>0.43591000000000002</v>
      </c>
      <c r="D139" s="37">
        <v>1.6029999999999999E-2</v>
      </c>
      <c r="E139" s="14">
        <v>1430.61</v>
      </c>
      <c r="F139" s="39">
        <v>1430.62</v>
      </c>
      <c r="G139" s="41">
        <v>23.07</v>
      </c>
      <c r="H139" s="14">
        <v>1062.1400000000001</v>
      </c>
      <c r="I139" s="39">
        <v>1085.21</v>
      </c>
      <c r="J139" s="42">
        <v>4.5900000000000003E-2</v>
      </c>
      <c r="K139" s="15">
        <v>2.0636999999999999</v>
      </c>
      <c r="L139" s="43">
        <v>2.1095999999999999</v>
      </c>
      <c r="M139" s="16">
        <f t="shared" si="18"/>
        <v>135</v>
      </c>
      <c r="N139" s="24">
        <v>55</v>
      </c>
      <c r="O139" s="25">
        <v>9.2329999999999999E-3</v>
      </c>
      <c r="P139" s="33">
        <v>12.97</v>
      </c>
      <c r="Q139" s="8">
        <v>0.192</v>
      </c>
      <c r="R139" s="34">
        <v>13.162000000000001</v>
      </c>
      <c r="S139" s="33">
        <v>13.212999999999999</v>
      </c>
      <c r="T139" s="8">
        <v>10.016</v>
      </c>
      <c r="U139" s="34">
        <v>23.228999999999999</v>
      </c>
      <c r="V139" s="33">
        <v>2.7150000000000001E-2</v>
      </c>
      <c r="W139" s="8">
        <v>2.0480000000000002E-2</v>
      </c>
      <c r="X139" s="34">
        <v>4.7629999999999999E-2</v>
      </c>
      <c r="Y139" s="33">
        <v>23.11</v>
      </c>
      <c r="Z139" s="8">
        <v>4.5900000000000003E-2</v>
      </c>
      <c r="AA139" s="34">
        <v>0.43591999999999997</v>
      </c>
      <c r="AB139" s="9">
        <v>55</v>
      </c>
      <c r="AC139" s="2"/>
      <c r="AD139" s="3" t="str">
        <f t="shared" si="13"/>
        <v>SatTemp(135)=55</v>
      </c>
      <c r="AE139" s="3" t="str">
        <f t="shared" si="14"/>
        <v>SatPres(135)=.214100</v>
      </c>
      <c r="AF139" s="3" t="str">
        <f t="shared" si="15"/>
        <v>Wtemp(135)=55</v>
      </c>
      <c r="AG139" s="3" t="str">
        <f t="shared" si="16"/>
        <v>W(135)=0.0092330</v>
      </c>
      <c r="AH139" s="3" t="str">
        <f t="shared" si="17"/>
        <v>Hfg(135)=1062.14</v>
      </c>
    </row>
    <row r="140" spans="1:34" x14ac:dyDescent="0.25">
      <c r="A140" s="10">
        <v>56</v>
      </c>
      <c r="B140" s="11">
        <v>0.22202</v>
      </c>
      <c r="C140" s="12">
        <v>0.45204</v>
      </c>
      <c r="D140" s="37">
        <v>1.6029999999999999E-2</v>
      </c>
      <c r="E140" s="14">
        <v>1382.19</v>
      </c>
      <c r="F140" s="39">
        <v>1382.21</v>
      </c>
      <c r="G140" s="41">
        <v>24.07</v>
      </c>
      <c r="H140" s="14">
        <v>1061.58</v>
      </c>
      <c r="I140" s="39">
        <v>1085.6500000000001</v>
      </c>
      <c r="J140" s="42">
        <v>4.7800000000000002E-2</v>
      </c>
      <c r="K140" s="15">
        <v>2.0586000000000002</v>
      </c>
      <c r="L140" s="43">
        <v>2.1063999999999998</v>
      </c>
      <c r="M140" s="16">
        <f t="shared" si="18"/>
        <v>136</v>
      </c>
      <c r="N140" s="24">
        <v>56</v>
      </c>
      <c r="O140" s="25">
        <v>9.58E-3</v>
      </c>
      <c r="P140" s="33">
        <v>12.994999999999999</v>
      </c>
      <c r="Q140" s="8">
        <v>0.2</v>
      </c>
      <c r="R140" s="34">
        <v>13.195</v>
      </c>
      <c r="S140" s="33">
        <v>13.452999999999999</v>
      </c>
      <c r="T140" s="8">
        <v>10.397</v>
      </c>
      <c r="U140" s="34">
        <v>23.85</v>
      </c>
      <c r="V140" s="33">
        <v>2.7619999999999999E-2</v>
      </c>
      <c r="W140" s="8">
        <v>2.1219999999999999E-2</v>
      </c>
      <c r="X140" s="34">
        <v>4.8840000000000001E-2</v>
      </c>
      <c r="Y140" s="33">
        <v>24.11</v>
      </c>
      <c r="Z140" s="8">
        <v>4.7800000000000002E-2</v>
      </c>
      <c r="AA140" s="34">
        <v>0.45205000000000001</v>
      </c>
      <c r="AB140" s="9">
        <v>56</v>
      </c>
      <c r="AC140" s="2"/>
      <c r="AD140" s="3" t="str">
        <f t="shared" si="13"/>
        <v>SatTemp(136)=56</v>
      </c>
      <c r="AE140" s="3" t="str">
        <f t="shared" si="14"/>
        <v>SatPres(136)=.222020</v>
      </c>
      <c r="AF140" s="3" t="str">
        <f t="shared" si="15"/>
        <v>Wtemp(136)=56</v>
      </c>
      <c r="AG140" s="3" t="str">
        <f t="shared" si="16"/>
        <v>W(136)=0.0095800</v>
      </c>
      <c r="AH140" s="3" t="str">
        <f t="shared" si="17"/>
        <v>Hfg(136)=1061.58</v>
      </c>
    </row>
    <row r="141" spans="1:34" x14ac:dyDescent="0.25">
      <c r="A141" s="10">
        <v>57</v>
      </c>
      <c r="B141" s="11">
        <v>0.23019999999999999</v>
      </c>
      <c r="C141" s="12">
        <v>0.46869</v>
      </c>
      <c r="D141" s="37">
        <v>1.6029999999999999E-2</v>
      </c>
      <c r="E141" s="14">
        <v>1335.65</v>
      </c>
      <c r="F141" s="39">
        <v>1335.67</v>
      </c>
      <c r="G141" s="41">
        <v>25.07</v>
      </c>
      <c r="H141" s="14">
        <v>1061.01</v>
      </c>
      <c r="I141" s="39">
        <v>1086.08</v>
      </c>
      <c r="J141" s="42">
        <v>4.9700000000000001E-2</v>
      </c>
      <c r="K141" s="15">
        <v>2.0535999999999999</v>
      </c>
      <c r="L141" s="43">
        <v>2.1032999999999999</v>
      </c>
      <c r="M141" s="16">
        <f t="shared" si="18"/>
        <v>137</v>
      </c>
      <c r="N141" s="24">
        <v>57</v>
      </c>
      <c r="O141" s="25">
        <v>9.9380000000000007E-3</v>
      </c>
      <c r="P141" s="33">
        <v>13.021000000000001</v>
      </c>
      <c r="Q141" s="8">
        <v>0.20699999999999999</v>
      </c>
      <c r="R141" s="34">
        <v>13.228</v>
      </c>
      <c r="S141" s="33">
        <v>13.694000000000001</v>
      </c>
      <c r="T141" s="8">
        <v>10.79</v>
      </c>
      <c r="U141" s="34">
        <v>24.484000000000002</v>
      </c>
      <c r="V141" s="33">
        <v>2.8080000000000001E-2</v>
      </c>
      <c r="W141" s="8">
        <v>2.198E-2</v>
      </c>
      <c r="X141" s="34">
        <v>5.006E-2</v>
      </c>
      <c r="Y141" s="33">
        <v>25.11</v>
      </c>
      <c r="Z141" s="8">
        <v>4.9700000000000001E-2</v>
      </c>
      <c r="AA141" s="34">
        <v>0.46870000000000001</v>
      </c>
      <c r="AB141" s="9">
        <v>57</v>
      </c>
      <c r="AC141" s="2"/>
      <c r="AD141" s="3" t="str">
        <f t="shared" si="13"/>
        <v>SatTemp(137)=57</v>
      </c>
      <c r="AE141" s="3" t="str">
        <f t="shared" si="14"/>
        <v>SatPres(137)=.230200</v>
      </c>
      <c r="AF141" s="3" t="str">
        <f t="shared" si="15"/>
        <v>Wtemp(137)=57</v>
      </c>
      <c r="AG141" s="3" t="str">
        <f t="shared" si="16"/>
        <v>W(137)=0.0099380</v>
      </c>
      <c r="AH141" s="3" t="str">
        <f t="shared" si="17"/>
        <v>Hfg(137)=1061.01</v>
      </c>
    </row>
    <row r="142" spans="1:34" x14ac:dyDescent="0.25">
      <c r="A142" s="10">
        <v>58</v>
      </c>
      <c r="B142" s="11">
        <v>0.23863999999999999</v>
      </c>
      <c r="C142" s="12">
        <v>0.48587999999999998</v>
      </c>
      <c r="D142" s="37">
        <v>1.6029999999999999E-2</v>
      </c>
      <c r="E142" s="14">
        <v>1290.8499999999999</v>
      </c>
      <c r="F142" s="39">
        <v>1290.8699999999999</v>
      </c>
      <c r="G142" s="41">
        <v>26.07</v>
      </c>
      <c r="H142" s="14">
        <v>1060.45</v>
      </c>
      <c r="I142" s="39">
        <v>1086.52</v>
      </c>
      <c r="J142" s="42">
        <v>5.1700000000000003E-2</v>
      </c>
      <c r="K142" s="15">
        <v>2.0485000000000002</v>
      </c>
      <c r="L142" s="43">
        <v>2.1002000000000001</v>
      </c>
      <c r="M142" s="16">
        <f t="shared" si="18"/>
        <v>138</v>
      </c>
      <c r="N142" s="24">
        <v>58</v>
      </c>
      <c r="O142" s="25">
        <v>1.0309E-2</v>
      </c>
      <c r="P142" s="33">
        <v>13.045999999999999</v>
      </c>
      <c r="Q142" s="8">
        <v>0.216</v>
      </c>
      <c r="R142" s="34">
        <v>13.262</v>
      </c>
      <c r="S142" s="33">
        <v>13.933999999999999</v>
      </c>
      <c r="T142" s="8">
        <v>11.196999999999999</v>
      </c>
      <c r="U142" s="34">
        <v>25.131</v>
      </c>
      <c r="V142" s="33">
        <v>2.8549999999999999E-2</v>
      </c>
      <c r="W142" s="8">
        <v>2.2769999999999999E-2</v>
      </c>
      <c r="X142" s="34">
        <v>5.1319999999999998E-2</v>
      </c>
      <c r="Y142" s="33">
        <v>26.11</v>
      </c>
      <c r="Z142" s="8">
        <v>5.1700000000000003E-2</v>
      </c>
      <c r="AA142" s="34">
        <v>0.48588999999999999</v>
      </c>
      <c r="AB142" s="9">
        <v>58</v>
      </c>
      <c r="AC142" s="2"/>
      <c r="AD142" s="3" t="str">
        <f t="shared" si="13"/>
        <v>SatTemp(138)=58</v>
      </c>
      <c r="AE142" s="3" t="str">
        <f t="shared" si="14"/>
        <v>SatPres(138)=.238640</v>
      </c>
      <c r="AF142" s="3" t="str">
        <f t="shared" si="15"/>
        <v>Wtemp(138)=58</v>
      </c>
      <c r="AG142" s="3" t="str">
        <f t="shared" si="16"/>
        <v>W(138)=0.0103090</v>
      </c>
      <c r="AH142" s="3" t="str">
        <f t="shared" si="17"/>
        <v>Hfg(138)=1060.45</v>
      </c>
    </row>
    <row r="143" spans="1:34" x14ac:dyDescent="0.25">
      <c r="A143" s="10">
        <v>59</v>
      </c>
      <c r="B143" s="11">
        <v>0.24734999999999999</v>
      </c>
      <c r="C143" s="12">
        <v>0.50361999999999996</v>
      </c>
      <c r="D143" s="37">
        <v>1.6029999999999999E-2</v>
      </c>
      <c r="E143" s="14">
        <v>1247.76</v>
      </c>
      <c r="F143" s="39">
        <v>1247.78</v>
      </c>
      <c r="G143" s="41">
        <v>27.07</v>
      </c>
      <c r="H143" s="14">
        <v>1059.8900000000001</v>
      </c>
      <c r="I143" s="39">
        <v>1086.96</v>
      </c>
      <c r="J143" s="42">
        <v>5.3600000000000002E-2</v>
      </c>
      <c r="K143" s="15">
        <v>2.0434999999999999</v>
      </c>
      <c r="L143" s="43">
        <v>2.0971000000000002</v>
      </c>
      <c r="M143" s="16">
        <f t="shared" si="18"/>
        <v>139</v>
      </c>
      <c r="N143" s="24">
        <v>59</v>
      </c>
      <c r="O143" s="25">
        <v>1.0692E-2</v>
      </c>
      <c r="P143" s="33">
        <v>13.071</v>
      </c>
      <c r="Q143" s="8">
        <v>0.224</v>
      </c>
      <c r="R143" s="34">
        <v>13.295</v>
      </c>
      <c r="S143" s="33">
        <v>14.173999999999999</v>
      </c>
      <c r="T143" s="8">
        <v>11.618</v>
      </c>
      <c r="U143" s="34">
        <v>25.792000000000002</v>
      </c>
      <c r="V143" s="33">
        <v>2.9010000000000001E-2</v>
      </c>
      <c r="W143" s="8">
        <v>2.358E-2</v>
      </c>
      <c r="X143" s="34">
        <v>5.2589999999999998E-2</v>
      </c>
      <c r="Y143" s="33">
        <v>27.11</v>
      </c>
      <c r="Z143" s="8">
        <v>5.3600000000000002E-2</v>
      </c>
      <c r="AA143" s="34">
        <v>0.50363000000000002</v>
      </c>
      <c r="AB143" s="9">
        <v>59</v>
      </c>
      <c r="AC143" s="2"/>
      <c r="AD143" s="3" t="str">
        <f t="shared" si="13"/>
        <v>SatTemp(139)=59</v>
      </c>
      <c r="AE143" s="3" t="str">
        <f t="shared" si="14"/>
        <v>SatPres(139)=.247350</v>
      </c>
      <c r="AF143" s="3" t="str">
        <f t="shared" si="15"/>
        <v>Wtemp(139)=59</v>
      </c>
      <c r="AG143" s="3" t="str">
        <f t="shared" si="16"/>
        <v>W(139)=0.0106920</v>
      </c>
      <c r="AH143" s="3" t="str">
        <f t="shared" si="17"/>
        <v>Hfg(139)=1059.89</v>
      </c>
    </row>
    <row r="144" spans="1:34" x14ac:dyDescent="0.25">
      <c r="A144" s="10">
        <v>60</v>
      </c>
      <c r="B144" s="11">
        <v>0.25635000000000002</v>
      </c>
      <c r="C144" s="12">
        <v>0.52192000000000005</v>
      </c>
      <c r="D144" s="37">
        <v>1.6039999999999999E-2</v>
      </c>
      <c r="E144" s="14">
        <v>1206.3</v>
      </c>
      <c r="F144" s="39">
        <v>1206.32</v>
      </c>
      <c r="G144" s="41">
        <v>28.07</v>
      </c>
      <c r="H144" s="14">
        <v>1059.32</v>
      </c>
      <c r="I144" s="39">
        <v>1087.3900000000001</v>
      </c>
      <c r="J144" s="42">
        <v>5.5500000000000001E-2</v>
      </c>
      <c r="K144" s="15">
        <v>2.0385</v>
      </c>
      <c r="L144" s="43">
        <v>2.0939999999999999</v>
      </c>
      <c r="M144" s="16">
        <f t="shared" si="18"/>
        <v>140</v>
      </c>
      <c r="N144" s="24">
        <v>60</v>
      </c>
      <c r="O144" s="25">
        <v>1.1087E-2</v>
      </c>
      <c r="P144" s="33">
        <v>13.096</v>
      </c>
      <c r="Q144" s="8">
        <v>0.23300000000000001</v>
      </c>
      <c r="R144" s="34">
        <v>13.329000000000001</v>
      </c>
      <c r="S144" s="33">
        <v>14.414999999999999</v>
      </c>
      <c r="T144" s="8">
        <v>12.052</v>
      </c>
      <c r="U144" s="34">
        <v>26.466999999999999</v>
      </c>
      <c r="V144" s="33">
        <v>2.947E-2</v>
      </c>
      <c r="W144" s="8">
        <v>2.4420000000000001E-2</v>
      </c>
      <c r="X144" s="34">
        <v>5.389E-2</v>
      </c>
      <c r="Y144" s="33">
        <v>28.11</v>
      </c>
      <c r="Z144" s="8">
        <v>5.5500000000000001E-2</v>
      </c>
      <c r="AA144" s="34">
        <v>0.52193000000000001</v>
      </c>
      <c r="AB144" s="9">
        <v>60</v>
      </c>
      <c r="AC144" s="2"/>
      <c r="AD144" s="3" t="str">
        <f t="shared" si="13"/>
        <v>SatTemp(140)=60</v>
      </c>
      <c r="AE144" s="3" t="str">
        <f t="shared" si="14"/>
        <v>SatPres(140)=.256350</v>
      </c>
      <c r="AF144" s="3" t="str">
        <f t="shared" si="15"/>
        <v>Wtemp(140)=60</v>
      </c>
      <c r="AG144" s="3" t="str">
        <f t="shared" si="16"/>
        <v>W(140)=0.0110870</v>
      </c>
      <c r="AH144" s="3" t="str">
        <f t="shared" si="17"/>
        <v>Hfg(140)=1059.32</v>
      </c>
    </row>
    <row r="145" spans="1:34" x14ac:dyDescent="0.25">
      <c r="A145" s="10">
        <v>61</v>
      </c>
      <c r="B145" s="11">
        <v>0.26562000000000002</v>
      </c>
      <c r="C145" s="12">
        <v>0.54081000000000001</v>
      </c>
      <c r="D145" s="37">
        <v>1.6039999999999999E-2</v>
      </c>
      <c r="E145" s="14">
        <v>1166.3800000000001</v>
      </c>
      <c r="F145" s="39">
        <v>1166.4000000000001</v>
      </c>
      <c r="G145" s="41">
        <v>29.07</v>
      </c>
      <c r="H145" s="14">
        <v>1058.76</v>
      </c>
      <c r="I145" s="39">
        <v>1087.83</v>
      </c>
      <c r="J145" s="42">
        <v>5.7500000000000002E-2</v>
      </c>
      <c r="K145" s="15">
        <v>2.0333999999999999</v>
      </c>
      <c r="L145" s="43">
        <v>2.0909</v>
      </c>
      <c r="M145" s="16">
        <f t="shared" si="18"/>
        <v>141</v>
      </c>
      <c r="N145" s="24">
        <v>61</v>
      </c>
      <c r="O145" s="25">
        <v>1.1495999999999999E-2</v>
      </c>
      <c r="P145" s="33">
        <v>13.122</v>
      </c>
      <c r="Q145" s="8">
        <v>0.24199999999999999</v>
      </c>
      <c r="R145" s="34">
        <v>13.364000000000001</v>
      </c>
      <c r="S145" s="33">
        <v>14.654999999999999</v>
      </c>
      <c r="T145" s="8">
        <v>12.502000000000001</v>
      </c>
      <c r="U145" s="34">
        <v>27.157</v>
      </c>
      <c r="V145" s="33">
        <v>2.9940000000000001E-2</v>
      </c>
      <c r="W145" s="8">
        <v>2.528E-2</v>
      </c>
      <c r="X145" s="34">
        <v>5.5219999999999998E-2</v>
      </c>
      <c r="Y145" s="33">
        <v>29.12</v>
      </c>
      <c r="Z145" s="8">
        <v>5.7500000000000002E-2</v>
      </c>
      <c r="AA145" s="34">
        <v>0.54081999999999997</v>
      </c>
      <c r="AB145" s="9">
        <v>61</v>
      </c>
      <c r="AC145" s="2"/>
      <c r="AD145" s="3" t="str">
        <f t="shared" si="13"/>
        <v>SatTemp(141)=61</v>
      </c>
      <c r="AE145" s="3" t="str">
        <f t="shared" si="14"/>
        <v>SatPres(141)=.265620</v>
      </c>
      <c r="AF145" s="3" t="str">
        <f t="shared" si="15"/>
        <v>Wtemp(141)=61</v>
      </c>
      <c r="AG145" s="3" t="str">
        <f t="shared" si="16"/>
        <v>W(141)=0.0114960</v>
      </c>
      <c r="AH145" s="3" t="str">
        <f t="shared" si="17"/>
        <v>Hfg(141)=1058.76</v>
      </c>
    </row>
    <row r="146" spans="1:34" x14ac:dyDescent="0.25">
      <c r="A146" s="10">
        <v>62</v>
      </c>
      <c r="B146" s="11">
        <v>0.27518999999999999</v>
      </c>
      <c r="C146" s="12">
        <v>0.56028999999999995</v>
      </c>
      <c r="D146" s="37">
        <v>1.6039999999999999E-2</v>
      </c>
      <c r="E146" s="14">
        <v>1127.93</v>
      </c>
      <c r="F146" s="39">
        <v>1127.95</v>
      </c>
      <c r="G146" s="41">
        <v>30.07</v>
      </c>
      <c r="H146" s="14">
        <v>1058.19</v>
      </c>
      <c r="I146" s="39">
        <v>1088.27</v>
      </c>
      <c r="J146" s="42">
        <v>5.9400000000000001E-2</v>
      </c>
      <c r="K146" s="15">
        <v>2.0285000000000002</v>
      </c>
      <c r="L146" s="43">
        <v>2.0878000000000001</v>
      </c>
      <c r="M146" s="16">
        <f t="shared" si="18"/>
        <v>142</v>
      </c>
      <c r="N146" s="24">
        <v>62</v>
      </c>
      <c r="O146" s="25">
        <v>1.1919000000000001E-2</v>
      </c>
      <c r="P146" s="33">
        <v>13.147</v>
      </c>
      <c r="Q146" s="8">
        <v>0.251</v>
      </c>
      <c r="R146" s="34">
        <v>13.398</v>
      </c>
      <c r="S146" s="33">
        <v>14.895</v>
      </c>
      <c r="T146" s="8">
        <v>12.965999999999999</v>
      </c>
      <c r="U146" s="34">
        <v>27.861999999999998</v>
      </c>
      <c r="V146" s="33">
        <v>3.04E-2</v>
      </c>
      <c r="W146" s="8">
        <v>2.6169999999999999E-2</v>
      </c>
      <c r="X146" s="34">
        <v>5.6570000000000002E-2</v>
      </c>
      <c r="Y146" s="33">
        <v>30.11</v>
      </c>
      <c r="Z146" s="8">
        <v>5.9400000000000001E-2</v>
      </c>
      <c r="AA146" s="34">
        <v>0.56032000000000004</v>
      </c>
      <c r="AB146" s="9">
        <v>62</v>
      </c>
      <c r="AC146" s="2"/>
      <c r="AD146" s="3" t="str">
        <f t="shared" si="13"/>
        <v>SatTemp(142)=62</v>
      </c>
      <c r="AE146" s="3" t="str">
        <f t="shared" si="14"/>
        <v>SatPres(142)=.275190</v>
      </c>
      <c r="AF146" s="3" t="str">
        <f t="shared" si="15"/>
        <v>Wtemp(142)=62</v>
      </c>
      <c r="AG146" s="3" t="str">
        <f t="shared" si="16"/>
        <v>W(142)=0.0119190</v>
      </c>
      <c r="AH146" s="3" t="str">
        <f t="shared" si="17"/>
        <v>Hfg(142)=1058.19</v>
      </c>
    </row>
    <row r="147" spans="1:34" x14ac:dyDescent="0.25">
      <c r="A147" s="10">
        <v>63</v>
      </c>
      <c r="B147" s="11">
        <v>0.28505999999999998</v>
      </c>
      <c r="C147" s="12">
        <v>0.58038999999999996</v>
      </c>
      <c r="D147" s="37">
        <v>1.6039999999999999E-2</v>
      </c>
      <c r="E147" s="14">
        <v>1090.94</v>
      </c>
      <c r="F147" s="39">
        <v>1090.96</v>
      </c>
      <c r="G147" s="41">
        <v>31.07</v>
      </c>
      <c r="H147" s="14">
        <v>1057.6300000000001</v>
      </c>
      <c r="I147" s="39">
        <v>1088.7</v>
      </c>
      <c r="J147" s="42">
        <v>6.13E-2</v>
      </c>
      <c r="K147" s="15">
        <v>2.0234999999999999</v>
      </c>
      <c r="L147" s="43">
        <v>2.0848</v>
      </c>
      <c r="M147" s="16">
        <f t="shared" si="18"/>
        <v>143</v>
      </c>
      <c r="N147" s="24">
        <v>63</v>
      </c>
      <c r="O147" s="25">
        <v>1.2355E-2</v>
      </c>
      <c r="P147" s="33">
        <v>13.172000000000001</v>
      </c>
      <c r="Q147" s="8">
        <v>0.26100000000000001</v>
      </c>
      <c r="R147" s="34">
        <v>13.433</v>
      </c>
      <c r="S147" s="33">
        <v>15.135</v>
      </c>
      <c r="T147" s="8">
        <v>13.446</v>
      </c>
      <c r="U147" s="34">
        <v>28.582000000000001</v>
      </c>
      <c r="V147" s="33">
        <v>3.0859999999999999E-2</v>
      </c>
      <c r="W147" s="8">
        <v>2.7089999999999999E-2</v>
      </c>
      <c r="X147" s="34">
        <v>5.7950000000000002E-2</v>
      </c>
      <c r="Y147" s="33">
        <v>31.11</v>
      </c>
      <c r="Z147" s="8">
        <v>6.13E-2</v>
      </c>
      <c r="AA147" s="34">
        <v>0.58040999999999998</v>
      </c>
      <c r="AB147" s="9">
        <v>63</v>
      </c>
      <c r="AC147" s="2"/>
      <c r="AD147" s="3" t="str">
        <f t="shared" si="13"/>
        <v>SatTemp(143)=63</v>
      </c>
      <c r="AE147" s="3" t="str">
        <f t="shared" si="14"/>
        <v>SatPres(143)=.285060</v>
      </c>
      <c r="AF147" s="3" t="str">
        <f t="shared" si="15"/>
        <v>Wtemp(143)=63</v>
      </c>
      <c r="AG147" s="3" t="str">
        <f t="shared" si="16"/>
        <v>W(143)=0.0123550</v>
      </c>
      <c r="AH147" s="3" t="str">
        <f t="shared" si="17"/>
        <v>Hfg(143)=1057.63</v>
      </c>
    </row>
    <row r="148" spans="1:34" x14ac:dyDescent="0.25">
      <c r="A148" s="10">
        <v>64</v>
      </c>
      <c r="B148" s="11">
        <v>0.29524</v>
      </c>
      <c r="C148" s="12">
        <v>0.60111999999999999</v>
      </c>
      <c r="D148" s="37">
        <v>1.6039999999999999E-2</v>
      </c>
      <c r="E148" s="14">
        <v>1055.32</v>
      </c>
      <c r="F148" s="39">
        <v>1055.33</v>
      </c>
      <c r="G148" s="41">
        <v>32.07</v>
      </c>
      <c r="H148" s="14">
        <v>1057.07</v>
      </c>
      <c r="I148" s="39">
        <v>1089.1400000000001</v>
      </c>
      <c r="J148" s="42">
        <v>6.3200000000000006E-2</v>
      </c>
      <c r="K148" s="15">
        <v>2.0186000000000002</v>
      </c>
      <c r="L148" s="43">
        <v>2.0817999999999999</v>
      </c>
      <c r="M148" s="16">
        <f t="shared" si="18"/>
        <v>144</v>
      </c>
      <c r="N148" s="24">
        <v>64</v>
      </c>
      <c r="O148" s="25">
        <v>1.2805E-2</v>
      </c>
      <c r="P148" s="33">
        <v>13.198</v>
      </c>
      <c r="Q148" s="8">
        <v>0.27100000000000002</v>
      </c>
      <c r="R148" s="34">
        <v>13.468</v>
      </c>
      <c r="S148" s="33">
        <v>15.375999999999999</v>
      </c>
      <c r="T148" s="8">
        <v>13.942</v>
      </c>
      <c r="U148" s="34">
        <v>29.318000000000001</v>
      </c>
      <c r="V148" s="33">
        <v>3.1320000000000001E-2</v>
      </c>
      <c r="W148" s="8">
        <v>2.8039999999999999E-2</v>
      </c>
      <c r="X148" s="34">
        <v>5.9360000000000003E-2</v>
      </c>
      <c r="Y148" s="33">
        <v>32.11</v>
      </c>
      <c r="Z148" s="8">
        <v>6.3200000000000006E-2</v>
      </c>
      <c r="AA148" s="34">
        <v>0.60113000000000005</v>
      </c>
      <c r="AB148" s="9">
        <v>64</v>
      </c>
      <c r="AC148" s="2"/>
      <c r="AD148" s="3" t="str">
        <f t="shared" si="13"/>
        <v>SatTemp(144)=64</v>
      </c>
      <c r="AE148" s="3" t="str">
        <f t="shared" si="14"/>
        <v>SatPres(144)=.295240</v>
      </c>
      <c r="AF148" s="3" t="str">
        <f t="shared" si="15"/>
        <v>Wtemp(144)=64</v>
      </c>
      <c r="AG148" s="3" t="str">
        <f t="shared" si="16"/>
        <v>W(144)=0.0128050</v>
      </c>
      <c r="AH148" s="3" t="str">
        <f t="shared" si="17"/>
        <v>Hfg(144)=1057.07</v>
      </c>
    </row>
    <row r="149" spans="1:34" x14ac:dyDescent="0.25">
      <c r="A149" s="10">
        <v>65</v>
      </c>
      <c r="B149" s="11">
        <v>0.30574000000000001</v>
      </c>
      <c r="C149" s="12">
        <v>0.62248999999999999</v>
      </c>
      <c r="D149" s="37">
        <v>1.6039999999999999E-2</v>
      </c>
      <c r="E149" s="14">
        <v>1020.98</v>
      </c>
      <c r="F149" s="39">
        <v>1021</v>
      </c>
      <c r="G149" s="41">
        <v>33.07</v>
      </c>
      <c r="H149" s="14">
        <v>1056.5</v>
      </c>
      <c r="I149" s="39">
        <v>1089.57</v>
      </c>
      <c r="J149" s="42">
        <v>6.5100000000000005E-2</v>
      </c>
      <c r="K149" s="15">
        <v>2.0135999999999998</v>
      </c>
      <c r="L149" s="43">
        <v>2.0787</v>
      </c>
      <c r="M149" s="16">
        <f t="shared" si="18"/>
        <v>145</v>
      </c>
      <c r="N149" s="24">
        <v>65</v>
      </c>
      <c r="O149" s="25">
        <v>1.3270000000000001E-2</v>
      </c>
      <c r="P149" s="33">
        <v>13.223000000000001</v>
      </c>
      <c r="Q149" s="8">
        <v>0.28100000000000003</v>
      </c>
      <c r="R149" s="34">
        <v>13.504</v>
      </c>
      <c r="S149" s="33">
        <v>15.616</v>
      </c>
      <c r="T149" s="8">
        <v>14.454000000000001</v>
      </c>
      <c r="U149" s="34">
        <v>30.071000000000002</v>
      </c>
      <c r="V149" s="33">
        <v>3.1780000000000003E-2</v>
      </c>
      <c r="W149" s="8">
        <v>2.9020000000000001E-2</v>
      </c>
      <c r="X149" s="34">
        <v>6.08E-2</v>
      </c>
      <c r="Y149" s="33">
        <v>33.11</v>
      </c>
      <c r="Z149" s="8">
        <v>6.5100000000000005E-2</v>
      </c>
      <c r="AA149" s="34">
        <v>0.62251999999999996</v>
      </c>
      <c r="AB149" s="9">
        <v>65</v>
      </c>
      <c r="AC149" s="2"/>
      <c r="AD149" s="3" t="str">
        <f t="shared" si="13"/>
        <v>SatTemp(145)=65</v>
      </c>
      <c r="AE149" s="3" t="str">
        <f t="shared" si="14"/>
        <v>SatPres(145)=.305740</v>
      </c>
      <c r="AF149" s="3" t="str">
        <f t="shared" si="15"/>
        <v>Wtemp(145)=65</v>
      </c>
      <c r="AG149" s="3" t="str">
        <f t="shared" si="16"/>
        <v>W(145)=0.0132700</v>
      </c>
      <c r="AH149" s="3" t="str">
        <f t="shared" si="17"/>
        <v>Hfg(145)=1056.50</v>
      </c>
    </row>
    <row r="150" spans="1:34" x14ac:dyDescent="0.25">
      <c r="A150" s="10">
        <v>66</v>
      </c>
      <c r="B150" s="11">
        <v>0.31656000000000001</v>
      </c>
      <c r="C150" s="12">
        <v>0.64451999999999998</v>
      </c>
      <c r="D150" s="37">
        <v>1.6039999999999999E-2</v>
      </c>
      <c r="E150" s="14">
        <v>987.95</v>
      </c>
      <c r="F150" s="39">
        <v>987.97</v>
      </c>
      <c r="G150" s="41">
        <v>34.07</v>
      </c>
      <c r="H150" s="14">
        <v>1055.94</v>
      </c>
      <c r="I150" s="39">
        <v>1090.01</v>
      </c>
      <c r="J150" s="42">
        <v>6.7000000000000004E-2</v>
      </c>
      <c r="K150" s="15">
        <v>2.0087000000000002</v>
      </c>
      <c r="L150" s="43">
        <v>2.0758000000000001</v>
      </c>
      <c r="M150" s="16">
        <f t="shared" si="18"/>
        <v>146</v>
      </c>
      <c r="N150" s="24">
        <v>66</v>
      </c>
      <c r="O150" s="25">
        <v>1.375E-2</v>
      </c>
      <c r="P150" s="33">
        <v>13.247999999999999</v>
      </c>
      <c r="Q150" s="8">
        <v>0.29199999999999998</v>
      </c>
      <c r="R150" s="34">
        <v>13.54</v>
      </c>
      <c r="S150" s="33">
        <v>15.856</v>
      </c>
      <c r="T150" s="8">
        <v>14.983000000000001</v>
      </c>
      <c r="U150" s="34">
        <v>30.84</v>
      </c>
      <c r="V150" s="33">
        <v>3.2230000000000002E-2</v>
      </c>
      <c r="W150" s="8">
        <v>3.0030000000000001E-2</v>
      </c>
      <c r="X150" s="34">
        <v>6.2260000000000003E-2</v>
      </c>
      <c r="Y150" s="33">
        <v>34.11</v>
      </c>
      <c r="Z150" s="8">
        <v>6.7000000000000004E-2</v>
      </c>
      <c r="AA150" s="34">
        <v>0.64454</v>
      </c>
      <c r="AB150" s="9">
        <v>66</v>
      </c>
      <c r="AC150" s="2"/>
      <c r="AD150" s="3" t="str">
        <f t="shared" si="13"/>
        <v>SatTemp(146)=66</v>
      </c>
      <c r="AE150" s="3" t="str">
        <f t="shared" si="14"/>
        <v>SatPres(146)=.316560</v>
      </c>
      <c r="AF150" s="3" t="str">
        <f t="shared" si="15"/>
        <v>Wtemp(146)=66</v>
      </c>
      <c r="AG150" s="3" t="str">
        <f t="shared" si="16"/>
        <v>W(146)=0.0137500</v>
      </c>
      <c r="AH150" s="3" t="str">
        <f t="shared" si="17"/>
        <v>Hfg(146)=1055.94</v>
      </c>
    </row>
    <row r="151" spans="1:34" x14ac:dyDescent="0.25">
      <c r="A151" s="10">
        <v>67</v>
      </c>
      <c r="B151" s="11">
        <v>0.32772000000000001</v>
      </c>
      <c r="C151" s="12">
        <v>0.66724000000000006</v>
      </c>
      <c r="D151" s="37">
        <v>1.6049999999999998E-2</v>
      </c>
      <c r="E151" s="14">
        <v>956.11</v>
      </c>
      <c r="F151" s="39">
        <v>956.12</v>
      </c>
      <c r="G151" s="41">
        <v>35.07</v>
      </c>
      <c r="H151" s="14">
        <v>1055.3699999999999</v>
      </c>
      <c r="I151" s="39">
        <v>1090.44</v>
      </c>
      <c r="J151" s="42">
        <v>6.8900000000000003E-2</v>
      </c>
      <c r="K151" s="15">
        <v>2.0038999999999998</v>
      </c>
      <c r="L151" s="43">
        <v>2.0728</v>
      </c>
      <c r="M151" s="16">
        <f t="shared" si="18"/>
        <v>147</v>
      </c>
      <c r="N151" s="24">
        <v>67</v>
      </c>
      <c r="O151" s="25">
        <v>1.4246E-2</v>
      </c>
      <c r="P151" s="33">
        <v>13.273</v>
      </c>
      <c r="Q151" s="8">
        <v>0.30299999999999999</v>
      </c>
      <c r="R151" s="34">
        <v>13.577</v>
      </c>
      <c r="S151" s="33">
        <v>16.097000000000001</v>
      </c>
      <c r="T151" s="8">
        <v>15.53</v>
      </c>
      <c r="U151" s="34">
        <v>31.626000000000001</v>
      </c>
      <c r="V151" s="33">
        <v>3.2689999999999997E-2</v>
      </c>
      <c r="W151" s="8">
        <v>3.107E-2</v>
      </c>
      <c r="X151" s="34">
        <v>6.3759999999999997E-2</v>
      </c>
      <c r="Y151" s="33">
        <v>35.11</v>
      </c>
      <c r="Z151" s="8">
        <v>6.8900000000000003E-2</v>
      </c>
      <c r="AA151" s="34">
        <v>0.66725000000000001</v>
      </c>
      <c r="AB151" s="9">
        <v>67</v>
      </c>
      <c r="AC151" s="2"/>
      <c r="AD151" s="3" t="str">
        <f t="shared" si="13"/>
        <v>SatTemp(147)=67</v>
      </c>
      <c r="AE151" s="3" t="str">
        <f t="shared" si="14"/>
        <v>SatPres(147)=.327720</v>
      </c>
      <c r="AF151" s="3" t="str">
        <f t="shared" si="15"/>
        <v>Wtemp(147)=67</v>
      </c>
      <c r="AG151" s="3" t="str">
        <f t="shared" si="16"/>
        <v>W(147)=0.0142460</v>
      </c>
      <c r="AH151" s="3" t="str">
        <f t="shared" si="17"/>
        <v>Hfg(147)=1055.37</v>
      </c>
    </row>
    <row r="152" spans="1:34" x14ac:dyDescent="0.25">
      <c r="A152" s="10">
        <v>68</v>
      </c>
      <c r="B152" s="11">
        <v>0.33921000000000001</v>
      </c>
      <c r="C152" s="12">
        <v>0.69064999999999999</v>
      </c>
      <c r="D152" s="37">
        <v>1.6049999999999998E-2</v>
      </c>
      <c r="E152" s="14">
        <v>925.44</v>
      </c>
      <c r="F152" s="39">
        <v>925.45</v>
      </c>
      <c r="G152" s="41">
        <v>36.07</v>
      </c>
      <c r="H152" s="14">
        <v>1054.81</v>
      </c>
      <c r="I152" s="39">
        <v>1090.8800000000001</v>
      </c>
      <c r="J152" s="42">
        <v>7.0800000000000002E-2</v>
      </c>
      <c r="K152" s="15">
        <v>1.9990000000000001</v>
      </c>
      <c r="L152" s="43">
        <v>2.0697999999999999</v>
      </c>
      <c r="M152" s="16">
        <f t="shared" si="18"/>
        <v>148</v>
      </c>
      <c r="N152" s="24">
        <v>68</v>
      </c>
      <c r="O152" s="25">
        <v>1.4758E-2</v>
      </c>
      <c r="P152" s="33">
        <v>13.298999999999999</v>
      </c>
      <c r="Q152" s="8">
        <v>0.315</v>
      </c>
      <c r="R152" s="34">
        <v>13.613</v>
      </c>
      <c r="S152" s="33">
        <v>16.337</v>
      </c>
      <c r="T152" s="8">
        <v>16.094000000000001</v>
      </c>
      <c r="U152" s="34">
        <v>32.430999999999997</v>
      </c>
      <c r="V152" s="33">
        <v>3.3149999999999999E-2</v>
      </c>
      <c r="W152" s="8">
        <v>3.2140000000000002E-2</v>
      </c>
      <c r="X152" s="34">
        <v>6.5290000000000001E-2</v>
      </c>
      <c r="Y152" s="33">
        <v>36.11</v>
      </c>
      <c r="Z152" s="8">
        <v>7.0800000000000002E-2</v>
      </c>
      <c r="AA152" s="34">
        <v>0.69064999999999999</v>
      </c>
      <c r="AB152" s="9">
        <v>68</v>
      </c>
      <c r="AC152" s="2"/>
      <c r="AD152" s="3" t="str">
        <f t="shared" si="13"/>
        <v>SatTemp(148)=68</v>
      </c>
      <c r="AE152" s="3" t="str">
        <f t="shared" si="14"/>
        <v>SatPres(148)=.339210</v>
      </c>
      <c r="AF152" s="3" t="str">
        <f t="shared" si="15"/>
        <v>Wtemp(148)=68</v>
      </c>
      <c r="AG152" s="3" t="str">
        <f t="shared" si="16"/>
        <v>W(148)=0.0147580</v>
      </c>
      <c r="AH152" s="3" t="str">
        <f t="shared" si="17"/>
        <v>Hfg(148)=1054.81</v>
      </c>
    </row>
    <row r="153" spans="1:34" x14ac:dyDescent="0.25">
      <c r="A153" s="10">
        <v>69</v>
      </c>
      <c r="B153" s="11">
        <v>0.35106999999999999</v>
      </c>
      <c r="C153" s="12">
        <v>0.71477999999999997</v>
      </c>
      <c r="D153" s="37">
        <v>1.6049999999999998E-2</v>
      </c>
      <c r="E153" s="14">
        <v>895.86</v>
      </c>
      <c r="F153" s="39">
        <v>895.87</v>
      </c>
      <c r="G153" s="41">
        <v>37.07</v>
      </c>
      <c r="H153" s="14">
        <v>1054.24</v>
      </c>
      <c r="I153" s="39">
        <v>1091.31</v>
      </c>
      <c r="J153" s="42">
        <v>7.2700000000000001E-2</v>
      </c>
      <c r="K153" s="15">
        <v>1.9941</v>
      </c>
      <c r="L153" s="43">
        <v>2.0668000000000002</v>
      </c>
      <c r="M153" s="16">
        <f t="shared" si="18"/>
        <v>149</v>
      </c>
      <c r="N153" s="24">
        <v>69</v>
      </c>
      <c r="O153" s="25">
        <v>1.5285999999999999E-2</v>
      </c>
      <c r="P153" s="33">
        <v>13.324</v>
      </c>
      <c r="Q153" s="8">
        <v>0.32600000000000001</v>
      </c>
      <c r="R153" s="34">
        <v>13.65</v>
      </c>
      <c r="S153" s="33">
        <v>16.577000000000002</v>
      </c>
      <c r="T153" s="8">
        <v>16.677</v>
      </c>
      <c r="U153" s="34">
        <v>33.253999999999998</v>
      </c>
      <c r="V153" s="33">
        <v>3.3599999999999998E-2</v>
      </c>
      <c r="W153" s="8">
        <v>3.3250000000000002E-2</v>
      </c>
      <c r="X153" s="34">
        <v>6.6850000000000007E-2</v>
      </c>
      <c r="Y153" s="33">
        <v>37.11</v>
      </c>
      <c r="Z153" s="8">
        <v>7.2700000000000001E-2</v>
      </c>
      <c r="AA153" s="34">
        <v>0.71479000000000004</v>
      </c>
      <c r="AB153" s="9">
        <v>69</v>
      </c>
      <c r="AC153" s="2"/>
      <c r="AD153" s="3" t="str">
        <f t="shared" si="13"/>
        <v>SatTemp(149)=69</v>
      </c>
      <c r="AE153" s="3" t="str">
        <f t="shared" si="14"/>
        <v>SatPres(149)=.351070</v>
      </c>
      <c r="AF153" s="3" t="str">
        <f t="shared" si="15"/>
        <v>Wtemp(149)=69</v>
      </c>
      <c r="AG153" s="3" t="str">
        <f t="shared" si="16"/>
        <v>W(149)=0.0152860</v>
      </c>
      <c r="AH153" s="3" t="str">
        <f t="shared" si="17"/>
        <v>Hfg(149)=1054.24</v>
      </c>
    </row>
    <row r="154" spans="1:34" x14ac:dyDescent="0.25">
      <c r="A154" s="10">
        <v>70</v>
      </c>
      <c r="B154" s="11">
        <v>0.36327999999999999</v>
      </c>
      <c r="C154" s="12">
        <v>0.73963999999999996</v>
      </c>
      <c r="D154" s="37">
        <v>1.6049999999999998E-2</v>
      </c>
      <c r="E154" s="14">
        <v>867.34</v>
      </c>
      <c r="F154" s="39">
        <v>867.36</v>
      </c>
      <c r="G154" s="41">
        <v>38.07</v>
      </c>
      <c r="H154" s="14">
        <v>1053.68</v>
      </c>
      <c r="I154" s="39">
        <v>1091.75</v>
      </c>
      <c r="J154" s="42">
        <v>7.46E-2</v>
      </c>
      <c r="K154" s="15">
        <v>1.9893000000000001</v>
      </c>
      <c r="L154" s="43">
        <v>2.0638999999999998</v>
      </c>
      <c r="M154" s="16">
        <f t="shared" si="18"/>
        <v>150</v>
      </c>
      <c r="N154" s="24">
        <v>70</v>
      </c>
      <c r="O154" s="25">
        <v>1.5831999999999999E-2</v>
      </c>
      <c r="P154" s="33">
        <v>13.349</v>
      </c>
      <c r="Q154" s="8">
        <v>0.33900000000000002</v>
      </c>
      <c r="R154" s="34">
        <v>13.688000000000001</v>
      </c>
      <c r="S154" s="33">
        <v>16.818000000000001</v>
      </c>
      <c r="T154" s="8">
        <v>17.279</v>
      </c>
      <c r="U154" s="34">
        <v>34.097000000000001</v>
      </c>
      <c r="V154" s="33">
        <v>3.406E-2</v>
      </c>
      <c r="W154" s="8">
        <v>3.4380000000000001E-2</v>
      </c>
      <c r="X154" s="34">
        <v>6.8440000000000001E-2</v>
      </c>
      <c r="Y154" s="33">
        <v>38.11</v>
      </c>
      <c r="Z154" s="8">
        <v>7.46E-2</v>
      </c>
      <c r="AA154" s="34">
        <v>0.73965999999999998</v>
      </c>
      <c r="AB154" s="9">
        <v>70</v>
      </c>
      <c r="AC154" s="2"/>
      <c r="AD154" s="3" t="str">
        <f t="shared" si="13"/>
        <v>SatTemp(150)=70</v>
      </c>
      <c r="AE154" s="3" t="str">
        <f t="shared" si="14"/>
        <v>SatPres(150)=.363280</v>
      </c>
      <c r="AF154" s="3" t="str">
        <f t="shared" si="15"/>
        <v>Wtemp(150)=70</v>
      </c>
      <c r="AG154" s="3" t="str">
        <f t="shared" si="16"/>
        <v>W(150)=0.0158320</v>
      </c>
      <c r="AH154" s="3" t="str">
        <f t="shared" si="17"/>
        <v>Hfg(150)=1053.68</v>
      </c>
    </row>
    <row r="155" spans="1:34" x14ac:dyDescent="0.25">
      <c r="A155" s="10">
        <v>71</v>
      </c>
      <c r="B155" s="11">
        <v>0.37586000000000003</v>
      </c>
      <c r="C155" s="12">
        <v>0.76526000000000005</v>
      </c>
      <c r="D155" s="37">
        <v>1.6049999999999998E-2</v>
      </c>
      <c r="E155" s="14">
        <v>839.87</v>
      </c>
      <c r="F155" s="39">
        <v>839.88</v>
      </c>
      <c r="G155" s="41">
        <v>39.07</v>
      </c>
      <c r="H155" s="14">
        <v>1053.1099999999999</v>
      </c>
      <c r="I155" s="39">
        <v>1092.18</v>
      </c>
      <c r="J155" s="42">
        <v>7.6499999999999999E-2</v>
      </c>
      <c r="K155" s="15">
        <v>1.9844999999999999</v>
      </c>
      <c r="L155" s="43">
        <v>2.0609999999999999</v>
      </c>
      <c r="M155" s="16">
        <f t="shared" si="18"/>
        <v>151</v>
      </c>
      <c r="N155" s="24">
        <v>71</v>
      </c>
      <c r="O155" s="25">
        <v>1.6395E-2</v>
      </c>
      <c r="P155" s="33">
        <v>13.375</v>
      </c>
      <c r="Q155" s="8">
        <v>0.35099999999999998</v>
      </c>
      <c r="R155" s="34">
        <v>13.726000000000001</v>
      </c>
      <c r="S155" s="33">
        <v>17.058</v>
      </c>
      <c r="T155" s="8">
        <v>17.901</v>
      </c>
      <c r="U155" s="34">
        <v>34.959000000000003</v>
      </c>
      <c r="V155" s="33">
        <v>3.4509999999999999E-2</v>
      </c>
      <c r="W155" s="8">
        <v>3.5560000000000001E-2</v>
      </c>
      <c r="X155" s="34">
        <v>7.0069999999999993E-2</v>
      </c>
      <c r="Y155" s="33">
        <v>39.11</v>
      </c>
      <c r="Z155" s="8">
        <v>7.6499999999999999E-2</v>
      </c>
      <c r="AA155" s="34">
        <v>0.76566999999999996</v>
      </c>
      <c r="AB155" s="9">
        <v>71</v>
      </c>
      <c r="AC155" s="2"/>
      <c r="AD155" s="3" t="str">
        <f t="shared" si="13"/>
        <v>SatTemp(151)=71</v>
      </c>
      <c r="AE155" s="3" t="str">
        <f t="shared" si="14"/>
        <v>SatPres(151)=.375860</v>
      </c>
      <c r="AF155" s="3" t="str">
        <f t="shared" si="15"/>
        <v>Wtemp(151)=71</v>
      </c>
      <c r="AG155" s="3" t="str">
        <f t="shared" si="16"/>
        <v>W(151)=0.0163950</v>
      </c>
      <c r="AH155" s="3" t="str">
        <f t="shared" si="17"/>
        <v>Hfg(151)=1053.11</v>
      </c>
    </row>
    <row r="156" spans="1:34" x14ac:dyDescent="0.25">
      <c r="A156" s="10">
        <v>72</v>
      </c>
      <c r="B156" s="11">
        <v>0.38882</v>
      </c>
      <c r="C156" s="12">
        <v>0.79164000000000001</v>
      </c>
      <c r="D156" s="37">
        <v>1.6060000000000001E-2</v>
      </c>
      <c r="E156" s="14">
        <v>813.37</v>
      </c>
      <c r="F156" s="39">
        <v>813.39</v>
      </c>
      <c r="G156" s="41">
        <v>40.07</v>
      </c>
      <c r="H156" s="14">
        <v>1052.55</v>
      </c>
      <c r="I156" s="39">
        <v>1092.6099999999999</v>
      </c>
      <c r="J156" s="42">
        <v>7.8299999999999995E-2</v>
      </c>
      <c r="K156" s="15">
        <v>1.9797</v>
      </c>
      <c r="L156" s="43">
        <v>2.0579999999999998</v>
      </c>
      <c r="M156" s="16">
        <f t="shared" si="18"/>
        <v>152</v>
      </c>
      <c r="N156" s="24">
        <v>72</v>
      </c>
      <c r="O156" s="25">
        <v>1.6976000000000002E-2</v>
      </c>
      <c r="P156" s="33">
        <v>13.4</v>
      </c>
      <c r="Q156" s="8">
        <v>0.36499999999999999</v>
      </c>
      <c r="R156" s="34">
        <v>13.763999999999999</v>
      </c>
      <c r="S156" s="33">
        <v>17.298999999999999</v>
      </c>
      <c r="T156" s="8">
        <v>18.542999999999999</v>
      </c>
      <c r="U156" s="34">
        <v>35.841000000000001</v>
      </c>
      <c r="V156" s="33">
        <v>3.4959999999999998E-2</v>
      </c>
      <c r="W156" s="8">
        <v>3.6769999999999997E-2</v>
      </c>
      <c r="X156" s="34">
        <v>7.1730000000000002E-2</v>
      </c>
      <c r="Y156" s="33">
        <v>40.11</v>
      </c>
      <c r="Z156" s="8">
        <v>7.8299999999999995E-2</v>
      </c>
      <c r="AA156" s="34">
        <v>0.79166999999999998</v>
      </c>
      <c r="AB156" s="9">
        <v>72</v>
      </c>
      <c r="AC156" s="2"/>
      <c r="AD156" s="3" t="str">
        <f t="shared" si="13"/>
        <v>SatTemp(152)=72</v>
      </c>
      <c r="AE156" s="3" t="str">
        <f t="shared" si="14"/>
        <v>SatPres(152)=.388820</v>
      </c>
      <c r="AF156" s="3" t="str">
        <f t="shared" si="15"/>
        <v>Wtemp(152)=72</v>
      </c>
      <c r="AG156" s="3" t="str">
        <f t="shared" si="16"/>
        <v>W(152)=0.0169760</v>
      </c>
      <c r="AH156" s="3" t="str">
        <f t="shared" si="17"/>
        <v>Hfg(152)=1052.55</v>
      </c>
    </row>
    <row r="157" spans="1:34" x14ac:dyDescent="0.25">
      <c r="A157" s="10">
        <v>73</v>
      </c>
      <c r="B157" s="11">
        <v>0.40217000000000003</v>
      </c>
      <c r="C157" s="12">
        <v>0.81882999999999995</v>
      </c>
      <c r="D157" s="37">
        <v>1.6060000000000001E-2</v>
      </c>
      <c r="E157" s="14">
        <v>787.85</v>
      </c>
      <c r="F157" s="39">
        <v>787.87</v>
      </c>
      <c r="G157" s="41">
        <v>41.07</v>
      </c>
      <c r="H157" s="14">
        <v>1051.98</v>
      </c>
      <c r="I157" s="39">
        <v>1093.05</v>
      </c>
      <c r="J157" s="42">
        <v>8.0199999999999994E-2</v>
      </c>
      <c r="K157" s="15">
        <v>1.9749000000000001</v>
      </c>
      <c r="L157" s="43">
        <v>2.0552000000000001</v>
      </c>
      <c r="M157" s="16">
        <f t="shared" si="18"/>
        <v>153</v>
      </c>
      <c r="N157" s="24">
        <v>73</v>
      </c>
      <c r="O157" s="25">
        <v>1.7575E-2</v>
      </c>
      <c r="P157" s="33">
        <v>13.425000000000001</v>
      </c>
      <c r="Q157" s="8">
        <v>0.378</v>
      </c>
      <c r="R157" s="34">
        <v>13.803000000000001</v>
      </c>
      <c r="S157" s="33">
        <v>17.539000000000001</v>
      </c>
      <c r="T157" s="8">
        <v>19.204000000000001</v>
      </c>
      <c r="U157" s="34">
        <v>36.743000000000002</v>
      </c>
      <c r="V157" s="33">
        <v>3.5409999999999997E-2</v>
      </c>
      <c r="W157" s="8">
        <v>3.8010000000000002E-2</v>
      </c>
      <c r="X157" s="34">
        <v>7.3429999999999995E-2</v>
      </c>
      <c r="Y157" s="33">
        <v>41.11</v>
      </c>
      <c r="Z157" s="8">
        <v>8.0199999999999994E-2</v>
      </c>
      <c r="AA157" s="34">
        <v>0.81881999999999999</v>
      </c>
      <c r="AB157" s="9">
        <v>73</v>
      </c>
      <c r="AC157" s="2"/>
      <c r="AD157" s="3" t="str">
        <f t="shared" si="13"/>
        <v>SatTemp(153)=73</v>
      </c>
      <c r="AE157" s="3" t="str">
        <f t="shared" si="14"/>
        <v>SatPres(153)=.402170</v>
      </c>
      <c r="AF157" s="3" t="str">
        <f t="shared" si="15"/>
        <v>Wtemp(153)=73</v>
      </c>
      <c r="AG157" s="3" t="str">
        <f t="shared" si="16"/>
        <v>W(153)=0.0175750</v>
      </c>
      <c r="AH157" s="3" t="str">
        <f t="shared" si="17"/>
        <v>Hfg(153)=1051.98</v>
      </c>
    </row>
    <row r="158" spans="1:34" x14ac:dyDescent="0.25">
      <c r="A158" s="10">
        <v>74</v>
      </c>
      <c r="B158" s="11">
        <v>0.41592000000000001</v>
      </c>
      <c r="C158" s="12">
        <v>0.84682000000000002</v>
      </c>
      <c r="D158" s="37">
        <v>1.6060000000000001E-2</v>
      </c>
      <c r="E158" s="14">
        <v>763.19</v>
      </c>
      <c r="F158" s="39">
        <v>763.21</v>
      </c>
      <c r="G158" s="41">
        <v>42.06</v>
      </c>
      <c r="H158" s="14">
        <v>1051.42</v>
      </c>
      <c r="I158" s="39">
        <v>1093.48</v>
      </c>
      <c r="J158" s="42">
        <v>8.2100000000000006E-2</v>
      </c>
      <c r="K158" s="15">
        <v>1.9702</v>
      </c>
      <c r="L158" s="43">
        <v>2.0522999999999998</v>
      </c>
      <c r="M158" s="16">
        <f t="shared" si="18"/>
        <v>154</v>
      </c>
      <c r="N158" s="24">
        <v>74</v>
      </c>
      <c r="O158" s="25">
        <v>1.8193999999999998E-2</v>
      </c>
      <c r="P158" s="33">
        <v>13.45</v>
      </c>
      <c r="Q158" s="8">
        <v>0.39200000000000002</v>
      </c>
      <c r="R158" s="34">
        <v>13.843</v>
      </c>
      <c r="S158" s="33">
        <v>17.779</v>
      </c>
      <c r="T158" s="8">
        <v>19.888999999999999</v>
      </c>
      <c r="U158" s="34">
        <v>37.667999999999999</v>
      </c>
      <c r="V158" s="33">
        <v>3.5860000000000003E-2</v>
      </c>
      <c r="W158" s="8">
        <v>3.9300000000000002E-2</v>
      </c>
      <c r="X158" s="34">
        <v>7.5160000000000005E-2</v>
      </c>
      <c r="Y158" s="33">
        <v>42.11</v>
      </c>
      <c r="Z158" s="8">
        <v>8.2100000000000006E-2</v>
      </c>
      <c r="AA158" s="34">
        <v>0.84684000000000004</v>
      </c>
      <c r="AB158" s="9">
        <v>74</v>
      </c>
      <c r="AC158" s="2"/>
      <c r="AD158" s="3" t="str">
        <f t="shared" si="13"/>
        <v>SatTemp(154)=74</v>
      </c>
      <c r="AE158" s="3" t="str">
        <f t="shared" si="14"/>
        <v>SatPres(154)=.415920</v>
      </c>
      <c r="AF158" s="3" t="str">
        <f t="shared" si="15"/>
        <v>Wtemp(154)=74</v>
      </c>
      <c r="AG158" s="3" t="str">
        <f t="shared" si="16"/>
        <v>W(154)=0.0181940</v>
      </c>
      <c r="AH158" s="3" t="str">
        <f t="shared" si="17"/>
        <v>Hfg(154)=1051.42</v>
      </c>
    </row>
    <row r="159" spans="1:34" x14ac:dyDescent="0.25">
      <c r="A159" s="10">
        <v>75</v>
      </c>
      <c r="B159" s="11">
        <v>0.43008000000000002</v>
      </c>
      <c r="C159" s="12">
        <v>0.87563999999999997</v>
      </c>
      <c r="D159" s="37">
        <v>1.6060000000000001E-2</v>
      </c>
      <c r="E159" s="14">
        <v>739.42</v>
      </c>
      <c r="F159" s="39">
        <v>739.44</v>
      </c>
      <c r="G159" s="41">
        <v>43.06</v>
      </c>
      <c r="H159" s="14">
        <v>1050.8499999999999</v>
      </c>
      <c r="I159" s="39">
        <v>1093.92</v>
      </c>
      <c r="J159" s="42">
        <v>8.4000000000000005E-2</v>
      </c>
      <c r="K159" s="15">
        <v>1.9654</v>
      </c>
      <c r="L159" s="43">
        <v>2.0493999999999999</v>
      </c>
      <c r="M159" s="16">
        <f t="shared" si="18"/>
        <v>155</v>
      </c>
      <c r="N159" s="24">
        <v>75</v>
      </c>
      <c r="O159" s="25">
        <v>1.8832999999999999E-2</v>
      </c>
      <c r="P159" s="33">
        <v>13.476000000000001</v>
      </c>
      <c r="Q159" s="8">
        <v>0.40699999999999997</v>
      </c>
      <c r="R159" s="34">
        <v>13.882</v>
      </c>
      <c r="S159" s="33">
        <v>18.02</v>
      </c>
      <c r="T159" s="8">
        <v>20.594999999999999</v>
      </c>
      <c r="U159" s="34">
        <v>38.615000000000002</v>
      </c>
      <c r="V159" s="33">
        <v>3.6310000000000002E-2</v>
      </c>
      <c r="W159" s="8">
        <v>4.0620000000000003E-2</v>
      </c>
      <c r="X159" s="34">
        <v>7.6939999999999995E-2</v>
      </c>
      <c r="Y159" s="33">
        <v>43.11</v>
      </c>
      <c r="Z159" s="8">
        <v>8.4000000000000005E-2</v>
      </c>
      <c r="AA159" s="34">
        <v>0.87566999999999995</v>
      </c>
      <c r="AB159" s="9">
        <v>75</v>
      </c>
      <c r="AC159" s="2"/>
      <c r="AD159" s="3" t="str">
        <f t="shared" si="13"/>
        <v>SatTemp(155)=75</v>
      </c>
      <c r="AE159" s="3" t="str">
        <f t="shared" si="14"/>
        <v>SatPres(155)=.430080</v>
      </c>
      <c r="AF159" s="3" t="str">
        <f t="shared" si="15"/>
        <v>Wtemp(155)=75</v>
      </c>
      <c r="AG159" s="3" t="str">
        <f t="shared" si="16"/>
        <v>W(155)=0.0188330</v>
      </c>
      <c r="AH159" s="3" t="str">
        <f t="shared" si="17"/>
        <v>Hfg(155)=1050.85</v>
      </c>
    </row>
    <row r="160" spans="1:34" x14ac:dyDescent="0.25">
      <c r="A160" s="10">
        <v>76</v>
      </c>
      <c r="B160" s="11">
        <v>0.44464999999999999</v>
      </c>
      <c r="C160" s="12">
        <v>0.90532000000000001</v>
      </c>
      <c r="D160" s="37">
        <v>1.6060000000000001E-2</v>
      </c>
      <c r="E160" s="14">
        <v>716.51</v>
      </c>
      <c r="F160" s="39">
        <v>726.53</v>
      </c>
      <c r="G160" s="41">
        <v>44.06</v>
      </c>
      <c r="H160" s="14">
        <v>1050.29</v>
      </c>
      <c r="I160" s="39">
        <v>1094.3499999999999</v>
      </c>
      <c r="J160" s="42">
        <v>8.5800000000000001E-2</v>
      </c>
      <c r="K160" s="15">
        <v>1.9607000000000001</v>
      </c>
      <c r="L160" s="43">
        <v>2.0465</v>
      </c>
      <c r="M160" s="16">
        <f t="shared" si="18"/>
        <v>156</v>
      </c>
      <c r="N160" s="24">
        <v>76</v>
      </c>
      <c r="O160" s="25">
        <v>1.9491000000000001E-2</v>
      </c>
      <c r="P160" s="33">
        <v>13.500999999999999</v>
      </c>
      <c r="Q160" s="8">
        <v>0.42199999999999999</v>
      </c>
      <c r="R160" s="34">
        <v>13.923</v>
      </c>
      <c r="S160" s="33">
        <v>18.260000000000002</v>
      </c>
      <c r="T160" s="8">
        <v>21.323</v>
      </c>
      <c r="U160" s="34">
        <v>39.582999999999998</v>
      </c>
      <c r="V160" s="33">
        <v>3.6760000000000001E-2</v>
      </c>
      <c r="W160" s="8">
        <v>4.199E-2</v>
      </c>
      <c r="X160" s="34">
        <v>7.8750000000000001E-2</v>
      </c>
      <c r="Y160" s="33">
        <v>44.1</v>
      </c>
      <c r="Z160" s="8">
        <v>8.5800000000000001E-2</v>
      </c>
      <c r="AA160" s="34">
        <v>0.90532999999999997</v>
      </c>
      <c r="AB160" s="9">
        <v>76</v>
      </c>
      <c r="AC160" s="2"/>
      <c r="AD160" s="3" t="str">
        <f t="shared" si="13"/>
        <v>SatTemp(156)=76</v>
      </c>
      <c r="AE160" s="3" t="str">
        <f t="shared" si="14"/>
        <v>SatPres(156)=.444650</v>
      </c>
      <c r="AF160" s="3" t="str">
        <f t="shared" si="15"/>
        <v>Wtemp(156)=76</v>
      </c>
      <c r="AG160" s="3" t="str">
        <f t="shared" si="16"/>
        <v>W(156)=0.0194910</v>
      </c>
      <c r="AH160" s="3" t="str">
        <f t="shared" si="17"/>
        <v>Hfg(156)=1050.29</v>
      </c>
    </row>
    <row r="161" spans="1:34" x14ac:dyDescent="0.25">
      <c r="A161" s="10">
        <v>77</v>
      </c>
      <c r="B161" s="11">
        <v>0.45966000000000001</v>
      </c>
      <c r="C161" s="12">
        <v>0.93586999999999998</v>
      </c>
      <c r="D161" s="37">
        <v>1.6070000000000001E-2</v>
      </c>
      <c r="E161" s="14">
        <v>694.38</v>
      </c>
      <c r="F161" s="39">
        <v>699.8</v>
      </c>
      <c r="G161" s="41">
        <v>45.06</v>
      </c>
      <c r="H161" s="14">
        <v>1049.72</v>
      </c>
      <c r="I161" s="39">
        <v>1094.78</v>
      </c>
      <c r="J161" s="42">
        <v>8.77E-2</v>
      </c>
      <c r="K161" s="15">
        <v>1.956</v>
      </c>
      <c r="L161" s="43">
        <v>2.0436999999999999</v>
      </c>
      <c r="M161" s="16">
        <f t="shared" si="18"/>
        <v>157</v>
      </c>
      <c r="N161" s="24">
        <v>77</v>
      </c>
      <c r="O161" s="25">
        <v>2.017E-2</v>
      </c>
      <c r="P161" s="33">
        <v>13.526</v>
      </c>
      <c r="Q161" s="8">
        <v>0.437</v>
      </c>
      <c r="R161" s="34">
        <v>13.962999999999999</v>
      </c>
      <c r="S161" s="33">
        <v>18.5</v>
      </c>
      <c r="T161" s="8">
        <v>22.074999999999999</v>
      </c>
      <c r="U161" s="34">
        <v>40.576000000000001</v>
      </c>
      <c r="V161" s="33">
        <v>3.721E-2</v>
      </c>
      <c r="W161" s="8">
        <v>4.3389999999999998E-2</v>
      </c>
      <c r="X161" s="34">
        <v>8.0600000000000005E-2</v>
      </c>
      <c r="Y161" s="33">
        <v>45.1</v>
      </c>
      <c r="Z161" s="8">
        <v>8.77E-2</v>
      </c>
      <c r="AA161" s="34">
        <v>0.93589</v>
      </c>
      <c r="AB161" s="9">
        <v>77</v>
      </c>
      <c r="AC161" s="2"/>
      <c r="AD161" s="3" t="str">
        <f t="shared" si="13"/>
        <v>SatTemp(157)=77</v>
      </c>
      <c r="AE161" s="3" t="str">
        <f t="shared" si="14"/>
        <v>SatPres(157)=.459660</v>
      </c>
      <c r="AF161" s="3" t="str">
        <f t="shared" si="15"/>
        <v>Wtemp(157)=77</v>
      </c>
      <c r="AG161" s="3" t="str">
        <f t="shared" si="16"/>
        <v>W(157)=0.0201700</v>
      </c>
      <c r="AH161" s="3" t="str">
        <f t="shared" si="17"/>
        <v>Hfg(157)=1049.72</v>
      </c>
    </row>
    <row r="162" spans="1:34" x14ac:dyDescent="0.25">
      <c r="A162" s="10">
        <v>78</v>
      </c>
      <c r="B162" s="11">
        <v>0.47510000000000002</v>
      </c>
      <c r="C162" s="12">
        <v>0.96731999999999996</v>
      </c>
      <c r="D162" s="37">
        <v>1.6070000000000001E-2</v>
      </c>
      <c r="E162" s="14">
        <v>673.05</v>
      </c>
      <c r="F162" s="39">
        <v>673.06</v>
      </c>
      <c r="G162" s="41">
        <v>46.06</v>
      </c>
      <c r="H162" s="14">
        <v>1049.1600000000001</v>
      </c>
      <c r="I162" s="39">
        <v>1095.22</v>
      </c>
      <c r="J162" s="42">
        <v>8.9599999999999999E-2</v>
      </c>
      <c r="K162" s="15">
        <v>1.9513</v>
      </c>
      <c r="L162" s="43">
        <v>2.0409000000000002</v>
      </c>
      <c r="M162" s="16">
        <f t="shared" si="18"/>
        <v>158</v>
      </c>
      <c r="N162" s="24">
        <v>78</v>
      </c>
      <c r="O162" s="25">
        <v>2.0871000000000001E-2</v>
      </c>
      <c r="P162" s="33">
        <v>13.551</v>
      </c>
      <c r="Q162" s="8">
        <v>0.45300000000000001</v>
      </c>
      <c r="R162" s="34">
        <v>14.005000000000001</v>
      </c>
      <c r="S162" s="33">
        <v>18.741</v>
      </c>
      <c r="T162" s="8">
        <v>22.850999999999999</v>
      </c>
      <c r="U162" s="34">
        <v>41.591999999999999</v>
      </c>
      <c r="V162" s="33">
        <v>3.7659999999999999E-2</v>
      </c>
      <c r="W162" s="8">
        <v>4.4839999999999998E-2</v>
      </c>
      <c r="X162" s="34">
        <v>8.2500000000000004E-2</v>
      </c>
      <c r="Y162" s="33">
        <v>46.1</v>
      </c>
      <c r="Z162" s="8">
        <v>8.9599999999999999E-2</v>
      </c>
      <c r="AA162" s="34">
        <v>0.96733000000000002</v>
      </c>
      <c r="AB162" s="9">
        <v>78</v>
      </c>
      <c r="AC162" s="2"/>
      <c r="AD162" s="3" t="str">
        <f t="shared" si="13"/>
        <v>SatTemp(158)=78</v>
      </c>
      <c r="AE162" s="3" t="str">
        <f t="shared" si="14"/>
        <v>SatPres(158)=.475100</v>
      </c>
      <c r="AF162" s="3" t="str">
        <f t="shared" si="15"/>
        <v>Wtemp(158)=78</v>
      </c>
      <c r="AG162" s="3" t="str">
        <f t="shared" si="16"/>
        <v>W(158)=0.0208710</v>
      </c>
      <c r="AH162" s="3" t="str">
        <f t="shared" si="17"/>
        <v>Hfg(158)=1049.16</v>
      </c>
    </row>
    <row r="163" spans="1:34" x14ac:dyDescent="0.25">
      <c r="A163" s="10">
        <v>79</v>
      </c>
      <c r="B163" s="11">
        <v>0.49099999999999999</v>
      </c>
      <c r="C163" s="12">
        <v>0.99968000000000001</v>
      </c>
      <c r="D163" s="37">
        <v>1.6070000000000001E-2</v>
      </c>
      <c r="E163" s="14">
        <v>652.44000000000005</v>
      </c>
      <c r="F163" s="39">
        <v>652.46</v>
      </c>
      <c r="G163" s="41">
        <v>47.06</v>
      </c>
      <c r="H163" s="14">
        <v>1048.5899999999999</v>
      </c>
      <c r="I163" s="39">
        <v>1095.6500000000001</v>
      </c>
      <c r="J163" s="42">
        <v>9.1399999999999995E-2</v>
      </c>
      <c r="K163" s="15">
        <v>1.9466000000000001</v>
      </c>
      <c r="L163" s="43">
        <v>2.0379999999999998</v>
      </c>
      <c r="M163" s="16">
        <f t="shared" si="18"/>
        <v>159</v>
      </c>
      <c r="N163" s="24">
        <v>79</v>
      </c>
      <c r="O163" s="25">
        <v>2.1593999999999999E-2</v>
      </c>
      <c r="P163" s="33">
        <v>13.577</v>
      </c>
      <c r="Q163" s="8">
        <v>0.47</v>
      </c>
      <c r="R163" s="34">
        <v>14.045999999999999</v>
      </c>
      <c r="S163" s="33">
        <v>18.981000000000002</v>
      </c>
      <c r="T163" s="8">
        <v>23.652000000000001</v>
      </c>
      <c r="U163" s="34">
        <v>42.633000000000003</v>
      </c>
      <c r="V163" s="33">
        <v>3.8109999999999998E-2</v>
      </c>
      <c r="W163" s="8">
        <v>4.6330000000000003E-2</v>
      </c>
      <c r="X163" s="34">
        <v>8.4440000000000001E-2</v>
      </c>
      <c r="Y163" s="33">
        <v>47.1</v>
      </c>
      <c r="Z163" s="8">
        <v>9.1399999999999995E-2</v>
      </c>
      <c r="AA163" s="34">
        <v>0.99970000000000003</v>
      </c>
      <c r="AB163" s="9">
        <v>79</v>
      </c>
      <c r="AC163" s="2"/>
      <c r="AD163" s="3" t="str">
        <f t="shared" si="13"/>
        <v>SatTemp(159)=79</v>
      </c>
      <c r="AE163" s="3" t="str">
        <f t="shared" si="14"/>
        <v>SatPres(159)=.491000</v>
      </c>
      <c r="AF163" s="3" t="str">
        <f t="shared" si="15"/>
        <v>Wtemp(159)=79</v>
      </c>
      <c r="AG163" s="3" t="str">
        <f t="shared" si="16"/>
        <v>W(159)=0.0215940</v>
      </c>
      <c r="AH163" s="3" t="str">
        <f t="shared" si="17"/>
        <v>Hfg(159)=1048.59</v>
      </c>
    </row>
    <row r="164" spans="1:34" x14ac:dyDescent="0.25">
      <c r="A164" s="10">
        <v>80</v>
      </c>
      <c r="B164" s="11">
        <v>0.50736000000000003</v>
      </c>
      <c r="C164" s="12">
        <v>1.03298</v>
      </c>
      <c r="D164" s="37">
        <v>1.6070000000000001E-2</v>
      </c>
      <c r="E164" s="14">
        <v>632.54</v>
      </c>
      <c r="F164" s="39">
        <v>632.55999999999995</v>
      </c>
      <c r="G164" s="41">
        <v>48.06</v>
      </c>
      <c r="H164" s="14">
        <v>1048.03</v>
      </c>
      <c r="I164" s="39">
        <v>1096.08</v>
      </c>
      <c r="J164" s="42">
        <v>9.3299999999999994E-2</v>
      </c>
      <c r="K164" s="15">
        <v>1.9419999999999999</v>
      </c>
      <c r="L164" s="43">
        <v>2.0352000000000001</v>
      </c>
      <c r="M164" s="16">
        <f t="shared" si="18"/>
        <v>160</v>
      </c>
      <c r="N164" s="24">
        <v>80</v>
      </c>
      <c r="O164" s="25">
        <v>2.2339999999999999E-2</v>
      </c>
      <c r="P164" s="33">
        <v>13.602</v>
      </c>
      <c r="Q164" s="8">
        <v>0.48699999999999999</v>
      </c>
      <c r="R164" s="34">
        <v>14.089</v>
      </c>
      <c r="S164" s="33">
        <v>19.222000000000001</v>
      </c>
      <c r="T164" s="8">
        <v>24.478999999999999</v>
      </c>
      <c r="U164" s="34">
        <v>43.701000000000001</v>
      </c>
      <c r="V164" s="33">
        <v>3.8550000000000001E-2</v>
      </c>
      <c r="W164" s="8">
        <v>4.7870000000000003E-2</v>
      </c>
      <c r="X164" s="34">
        <v>8.6419999999999997E-2</v>
      </c>
      <c r="Y164" s="33">
        <v>48.1</v>
      </c>
      <c r="Z164" s="8">
        <v>9.3299999999999994E-2</v>
      </c>
      <c r="AA164" s="34">
        <v>1.03302</v>
      </c>
      <c r="AB164" s="9">
        <v>80</v>
      </c>
      <c r="AC164" s="2"/>
      <c r="AD164" s="3" t="str">
        <f t="shared" si="13"/>
        <v>SatTemp(160)=80</v>
      </c>
      <c r="AE164" s="3" t="str">
        <f t="shared" si="14"/>
        <v>SatPres(160)=.507360</v>
      </c>
      <c r="AF164" s="3" t="str">
        <f t="shared" si="15"/>
        <v>Wtemp(160)=80</v>
      </c>
      <c r="AG164" s="3" t="str">
        <f t="shared" si="16"/>
        <v>W(160)=0.0223400</v>
      </c>
      <c r="AH164" s="3" t="str">
        <f t="shared" si="17"/>
        <v>Hfg(160)=1048.03</v>
      </c>
    </row>
    <row r="165" spans="1:34" x14ac:dyDescent="0.25">
      <c r="A165" s="10">
        <v>81</v>
      </c>
      <c r="B165" s="11">
        <v>0.52419000000000004</v>
      </c>
      <c r="C165" s="12">
        <v>1.06725</v>
      </c>
      <c r="D165" s="37">
        <v>1.6080000000000001E-2</v>
      </c>
      <c r="E165" s="14">
        <v>613.35</v>
      </c>
      <c r="F165" s="39">
        <v>613.37</v>
      </c>
      <c r="G165" s="41">
        <v>49.06</v>
      </c>
      <c r="H165" s="14">
        <v>1047.46</v>
      </c>
      <c r="I165" s="39">
        <v>1096.51</v>
      </c>
      <c r="J165" s="42">
        <v>9.5100000000000004E-2</v>
      </c>
      <c r="K165" s="15">
        <v>1.9373</v>
      </c>
      <c r="L165" s="43">
        <v>2.0324</v>
      </c>
      <c r="M165" s="16">
        <f t="shared" si="18"/>
        <v>161</v>
      </c>
      <c r="N165" s="24">
        <v>81</v>
      </c>
      <c r="O165" s="25">
        <v>2.3109000000000001E-2</v>
      </c>
      <c r="P165" s="33">
        <v>13.627000000000001</v>
      </c>
      <c r="Q165" s="8">
        <v>0.505</v>
      </c>
      <c r="R165" s="34">
        <v>14.132</v>
      </c>
      <c r="S165" s="33">
        <v>19.462</v>
      </c>
      <c r="T165" s="8">
        <v>25.332000000000001</v>
      </c>
      <c r="U165" s="34">
        <v>44.793999999999997</v>
      </c>
      <c r="V165" s="33">
        <v>3.9E-2</v>
      </c>
      <c r="W165" s="8">
        <v>4.9450000000000001E-2</v>
      </c>
      <c r="X165" s="34">
        <v>8.8440000000000005E-2</v>
      </c>
      <c r="Y165" s="33">
        <v>49.1</v>
      </c>
      <c r="Z165" s="8">
        <v>9.5100000000000004E-2</v>
      </c>
      <c r="AA165" s="34">
        <v>1.06728</v>
      </c>
      <c r="AB165" s="9">
        <v>81</v>
      </c>
      <c r="AC165" s="2"/>
      <c r="AD165" s="3" t="str">
        <f t="shared" si="13"/>
        <v>SatTemp(161)=81</v>
      </c>
      <c r="AE165" s="3" t="str">
        <f t="shared" si="14"/>
        <v>SatPres(161)=.524190</v>
      </c>
      <c r="AF165" s="3" t="str">
        <f t="shared" si="15"/>
        <v>Wtemp(161)=81</v>
      </c>
      <c r="AG165" s="3" t="str">
        <f t="shared" si="16"/>
        <v>W(161)=0.0231090</v>
      </c>
      <c r="AH165" s="3" t="str">
        <f t="shared" si="17"/>
        <v>Hfg(161)=1047.46</v>
      </c>
    </row>
    <row r="166" spans="1:34" x14ac:dyDescent="0.25">
      <c r="A166" s="10">
        <v>82</v>
      </c>
      <c r="B166" s="11">
        <v>0.54149999999999998</v>
      </c>
      <c r="C166" s="12">
        <v>1.1025</v>
      </c>
      <c r="D166" s="37">
        <v>1.6080000000000001E-2</v>
      </c>
      <c r="E166" s="14">
        <v>594.82000000000005</v>
      </c>
      <c r="F166" s="39">
        <v>594.84</v>
      </c>
      <c r="G166" s="41">
        <v>50.05</v>
      </c>
      <c r="H166" s="14">
        <v>1046.8900000000001</v>
      </c>
      <c r="I166" s="39">
        <v>1096.95</v>
      </c>
      <c r="J166" s="42">
        <v>9.7000000000000003E-2</v>
      </c>
      <c r="K166" s="15">
        <v>1.9327000000000001</v>
      </c>
      <c r="L166" s="43">
        <v>2.0297000000000001</v>
      </c>
      <c r="M166" s="16">
        <f t="shared" si="18"/>
        <v>162</v>
      </c>
      <c r="N166" s="24">
        <v>82</v>
      </c>
      <c r="O166" s="25">
        <v>2.3902E-2</v>
      </c>
      <c r="P166" s="33">
        <v>13.653</v>
      </c>
      <c r="Q166" s="8">
        <v>0.52300000000000002</v>
      </c>
      <c r="R166" s="34">
        <v>14.175000000000001</v>
      </c>
      <c r="S166" s="33">
        <v>19.702000000000002</v>
      </c>
      <c r="T166" s="8">
        <v>26.210999999999999</v>
      </c>
      <c r="U166" s="34">
        <v>45.912999999999997</v>
      </c>
      <c r="V166" s="33">
        <v>3.9440000000000003E-2</v>
      </c>
      <c r="W166" s="8">
        <v>5.108E-2</v>
      </c>
      <c r="X166" s="34">
        <v>9.0520000000000003E-2</v>
      </c>
      <c r="Y166" s="33">
        <v>50.1</v>
      </c>
      <c r="Z166" s="8">
        <v>9.7000000000000003E-2</v>
      </c>
      <c r="AA166" s="34">
        <v>1.1025199999999999</v>
      </c>
      <c r="AB166" s="9">
        <v>82</v>
      </c>
      <c r="AC166" s="2"/>
      <c r="AD166" s="3" t="str">
        <f t="shared" si="13"/>
        <v>SatTemp(162)=82</v>
      </c>
      <c r="AE166" s="3" t="str">
        <f t="shared" si="14"/>
        <v>SatPres(162)=.541500</v>
      </c>
      <c r="AF166" s="3" t="str">
        <f t="shared" si="15"/>
        <v>Wtemp(162)=82</v>
      </c>
      <c r="AG166" s="3" t="str">
        <f t="shared" si="16"/>
        <v>W(162)=0.0239020</v>
      </c>
      <c r="AH166" s="3" t="str">
        <f t="shared" si="17"/>
        <v>Hfg(162)=1046.89</v>
      </c>
    </row>
    <row r="167" spans="1:34" x14ac:dyDescent="0.25">
      <c r="A167" s="10">
        <v>83</v>
      </c>
      <c r="B167" s="11">
        <v>0.55930999999999997</v>
      </c>
      <c r="C167" s="12">
        <v>1.1387700000000001</v>
      </c>
      <c r="D167" s="37">
        <v>1.6080000000000001E-2</v>
      </c>
      <c r="E167" s="14">
        <v>576.9</v>
      </c>
      <c r="F167" s="39">
        <v>576.91999999999996</v>
      </c>
      <c r="G167" s="41">
        <v>51.05</v>
      </c>
      <c r="H167" s="14">
        <v>1046.33</v>
      </c>
      <c r="I167" s="39">
        <v>1097.3800000000001</v>
      </c>
      <c r="J167" s="42">
        <v>9.8799999999999999E-2</v>
      </c>
      <c r="K167" s="15">
        <v>1.9280999999999999</v>
      </c>
      <c r="L167" s="43">
        <v>2.0268999999999999</v>
      </c>
      <c r="M167" s="16">
        <f t="shared" si="18"/>
        <v>163</v>
      </c>
      <c r="N167" s="24">
        <v>83</v>
      </c>
      <c r="O167" s="25">
        <v>2.4719999999999999E-2</v>
      </c>
      <c r="P167" s="33">
        <v>13.678000000000001</v>
      </c>
      <c r="Q167" s="8">
        <v>0.54200000000000004</v>
      </c>
      <c r="R167" s="34">
        <v>14.22</v>
      </c>
      <c r="S167" s="33">
        <v>19.943000000000001</v>
      </c>
      <c r="T167" s="8">
        <v>27.12</v>
      </c>
      <c r="U167" s="34">
        <v>47.061999999999998</v>
      </c>
      <c r="V167" s="33">
        <v>3.9879999999999999E-2</v>
      </c>
      <c r="W167" s="8">
        <v>5.2760000000000001E-2</v>
      </c>
      <c r="X167" s="34">
        <v>9.264E-2</v>
      </c>
      <c r="Y167" s="33">
        <v>51.09</v>
      </c>
      <c r="Z167" s="8">
        <v>9.8799999999999999E-2</v>
      </c>
      <c r="AA167" s="34">
        <v>1.1388199999999999</v>
      </c>
      <c r="AB167" s="9">
        <v>83</v>
      </c>
      <c r="AC167" s="2"/>
      <c r="AD167" s="3" t="str">
        <f t="shared" si="13"/>
        <v>SatTemp(163)=83</v>
      </c>
      <c r="AE167" s="3" t="str">
        <f t="shared" si="14"/>
        <v>SatPres(163)=.559310</v>
      </c>
      <c r="AF167" s="3" t="str">
        <f t="shared" si="15"/>
        <v>Wtemp(163)=83</v>
      </c>
      <c r="AG167" s="3" t="str">
        <f t="shared" si="16"/>
        <v>W(163)=0.0247200</v>
      </c>
      <c r="AH167" s="3" t="str">
        <f t="shared" si="17"/>
        <v>Hfg(163)=1046.33</v>
      </c>
    </row>
    <row r="168" spans="1:34" x14ac:dyDescent="0.25">
      <c r="A168" s="10">
        <v>84</v>
      </c>
      <c r="B168" s="11">
        <v>0.57762999999999998</v>
      </c>
      <c r="C168" s="12">
        <v>1.1760600000000001</v>
      </c>
      <c r="D168" s="37">
        <v>1.6080000000000001E-2</v>
      </c>
      <c r="E168" s="14">
        <v>559.63</v>
      </c>
      <c r="F168" s="39">
        <v>559.65</v>
      </c>
      <c r="G168" s="41">
        <v>52.05</v>
      </c>
      <c r="H168" s="14">
        <v>1045.76</v>
      </c>
      <c r="I168" s="39">
        <v>1097.81</v>
      </c>
      <c r="J168" s="42">
        <v>0.10059999999999999</v>
      </c>
      <c r="K168" s="15">
        <v>1.9235</v>
      </c>
      <c r="L168" s="43">
        <v>2.0242</v>
      </c>
      <c r="M168" s="16">
        <f t="shared" si="18"/>
        <v>164</v>
      </c>
      <c r="N168" s="24">
        <v>84</v>
      </c>
      <c r="O168" s="25">
        <v>2.5562999999999999E-2</v>
      </c>
      <c r="P168" s="33">
        <v>13.702999999999999</v>
      </c>
      <c r="Q168" s="8">
        <v>0.56100000000000005</v>
      </c>
      <c r="R168" s="34">
        <v>14.263999999999999</v>
      </c>
      <c r="S168" s="33">
        <v>20.183</v>
      </c>
      <c r="T168" s="8">
        <v>28.055</v>
      </c>
      <c r="U168" s="34">
        <v>48.238</v>
      </c>
      <c r="V168" s="33">
        <v>4.0329999999999998E-2</v>
      </c>
      <c r="W168" s="8">
        <v>5.4480000000000001E-2</v>
      </c>
      <c r="X168" s="34">
        <v>9.4810000000000005E-2</v>
      </c>
      <c r="Y168" s="33">
        <v>52.09</v>
      </c>
      <c r="Z168" s="8">
        <v>0.10059999999999999</v>
      </c>
      <c r="AA168" s="34">
        <v>1.17608</v>
      </c>
      <c r="AB168" s="9">
        <v>84</v>
      </c>
      <c r="AC168" s="2"/>
      <c r="AD168" s="3" t="str">
        <f t="shared" si="13"/>
        <v>SatTemp(164)=84</v>
      </c>
      <c r="AE168" s="3" t="str">
        <f t="shared" si="14"/>
        <v>SatPres(164)=.577630</v>
      </c>
      <c r="AF168" s="3" t="str">
        <f t="shared" si="15"/>
        <v>Wtemp(164)=84</v>
      </c>
      <c r="AG168" s="3" t="str">
        <f t="shared" si="16"/>
        <v>W(164)=0.0255630</v>
      </c>
      <c r="AH168" s="3" t="str">
        <f t="shared" si="17"/>
        <v>Hfg(164)=1045.76</v>
      </c>
    </row>
    <row r="169" spans="1:34" x14ac:dyDescent="0.25">
      <c r="A169" s="10">
        <v>85</v>
      </c>
      <c r="B169" s="11">
        <v>0.59646999999999994</v>
      </c>
      <c r="C169" s="12">
        <v>1.2144200000000001</v>
      </c>
      <c r="D169" s="37">
        <v>1.609E-2</v>
      </c>
      <c r="E169" s="14">
        <v>542.92999999999995</v>
      </c>
      <c r="F169" s="39">
        <v>542.94000000000005</v>
      </c>
      <c r="G169" s="41">
        <v>53.05</v>
      </c>
      <c r="H169" s="14">
        <v>1045.19</v>
      </c>
      <c r="I169" s="39">
        <v>1098.24</v>
      </c>
      <c r="J169" s="42">
        <v>0.10249999999999999</v>
      </c>
      <c r="K169" s="15">
        <v>1.9189000000000001</v>
      </c>
      <c r="L169" s="43">
        <v>2.0213999999999999</v>
      </c>
      <c r="M169" s="16">
        <f t="shared" si="18"/>
        <v>165</v>
      </c>
      <c r="N169" s="24">
        <v>85</v>
      </c>
      <c r="O169" s="25">
        <v>2.6433000000000002E-2</v>
      </c>
      <c r="P169" s="33">
        <v>13.728</v>
      </c>
      <c r="Q169" s="8">
        <v>0.58099999999999996</v>
      </c>
      <c r="R169" s="34">
        <v>14.31</v>
      </c>
      <c r="S169" s="33">
        <v>20.423999999999999</v>
      </c>
      <c r="T169" s="8">
        <v>29.021000000000001</v>
      </c>
      <c r="U169" s="34">
        <v>49.445</v>
      </c>
      <c r="V169" s="33">
        <v>4.0770000000000001E-2</v>
      </c>
      <c r="W169" s="8">
        <v>5.6259999999999998E-2</v>
      </c>
      <c r="X169" s="34">
        <v>9.7030000000000005E-2</v>
      </c>
      <c r="Y169" s="33">
        <v>53.09</v>
      </c>
      <c r="Z169" s="8">
        <v>0.10249999999999999</v>
      </c>
      <c r="AA169" s="34">
        <v>1.21445</v>
      </c>
      <c r="AB169" s="9">
        <v>85</v>
      </c>
      <c r="AC169" s="2"/>
      <c r="AD169" s="3" t="str">
        <f t="shared" si="13"/>
        <v>SatTemp(165)=85</v>
      </c>
      <c r="AE169" s="3" t="str">
        <f t="shared" si="14"/>
        <v>SatPres(165)=.596470</v>
      </c>
      <c r="AF169" s="3" t="str">
        <f t="shared" si="15"/>
        <v>Wtemp(165)=85</v>
      </c>
      <c r="AG169" s="3" t="str">
        <f t="shared" si="16"/>
        <v>W(165)=0.0264330</v>
      </c>
      <c r="AH169" s="3" t="str">
        <f t="shared" si="17"/>
        <v>Hfg(165)=1045.19</v>
      </c>
    </row>
    <row r="170" spans="1:34" x14ac:dyDescent="0.25">
      <c r="A170" s="10">
        <v>86</v>
      </c>
      <c r="B170" s="11">
        <v>0.61584000000000005</v>
      </c>
      <c r="C170" s="12">
        <v>1.2538499999999999</v>
      </c>
      <c r="D170" s="37">
        <v>1.609E-2</v>
      </c>
      <c r="E170" s="14">
        <v>526.79999999999995</v>
      </c>
      <c r="F170" s="39">
        <v>526.80999999999995</v>
      </c>
      <c r="G170" s="41">
        <v>54.05</v>
      </c>
      <c r="H170" s="14">
        <v>1044.6300000000001</v>
      </c>
      <c r="I170" s="39">
        <v>1098.67</v>
      </c>
      <c r="J170" s="42">
        <v>0.1043</v>
      </c>
      <c r="K170" s="15">
        <v>1.9144000000000001</v>
      </c>
      <c r="L170" s="43">
        <v>2.0186999999999999</v>
      </c>
      <c r="M170" s="16">
        <f t="shared" si="18"/>
        <v>166</v>
      </c>
      <c r="N170" s="24">
        <v>86</v>
      </c>
      <c r="O170" s="25">
        <v>2.7328999999999999E-2</v>
      </c>
      <c r="P170" s="33">
        <v>13.754</v>
      </c>
      <c r="Q170" s="8">
        <v>0.60199999999999998</v>
      </c>
      <c r="R170" s="34">
        <v>14.356</v>
      </c>
      <c r="S170" s="33">
        <v>20.664000000000001</v>
      </c>
      <c r="T170" s="8">
        <v>30.016999999999999</v>
      </c>
      <c r="U170" s="34">
        <v>50.680999999999997</v>
      </c>
      <c r="V170" s="33">
        <v>4.1209999999999997E-2</v>
      </c>
      <c r="W170" s="8">
        <v>5.8090000000000003E-2</v>
      </c>
      <c r="X170" s="34">
        <v>9.9299999999999999E-2</v>
      </c>
      <c r="Y170" s="33">
        <v>54.09</v>
      </c>
      <c r="Z170" s="8">
        <v>0.1043</v>
      </c>
      <c r="AA170" s="34">
        <v>1.2538800000000001</v>
      </c>
      <c r="AB170" s="9">
        <v>86</v>
      </c>
      <c r="AC170" s="2"/>
      <c r="AD170" s="3" t="str">
        <f t="shared" si="13"/>
        <v>SatTemp(166)=86</v>
      </c>
      <c r="AE170" s="3" t="str">
        <f t="shared" si="14"/>
        <v>SatPres(166)=.615840</v>
      </c>
      <c r="AF170" s="3" t="str">
        <f t="shared" si="15"/>
        <v>Wtemp(166)=86</v>
      </c>
      <c r="AG170" s="3" t="str">
        <f t="shared" si="16"/>
        <v>W(166)=0.0273290</v>
      </c>
      <c r="AH170" s="3" t="str">
        <f t="shared" si="17"/>
        <v>Hfg(166)=1044.63</v>
      </c>
    </row>
    <row r="171" spans="1:34" x14ac:dyDescent="0.25">
      <c r="A171" s="10">
        <v>87</v>
      </c>
      <c r="B171" s="11">
        <v>0.63575000000000004</v>
      </c>
      <c r="C171" s="12">
        <v>1.2944</v>
      </c>
      <c r="D171" s="37">
        <v>1.609E-2</v>
      </c>
      <c r="E171" s="14">
        <v>511.21</v>
      </c>
      <c r="F171" s="39">
        <v>511.22</v>
      </c>
      <c r="G171" s="41">
        <v>55.05</v>
      </c>
      <c r="H171" s="14">
        <v>1044.06</v>
      </c>
      <c r="I171" s="39">
        <v>1099.1099999999999</v>
      </c>
      <c r="J171" s="42">
        <v>0.1061</v>
      </c>
      <c r="K171" s="15">
        <v>1.9097999999999999</v>
      </c>
      <c r="L171" s="43">
        <v>2.016</v>
      </c>
      <c r="M171" s="16">
        <f t="shared" si="18"/>
        <v>167</v>
      </c>
      <c r="N171" s="24">
        <v>87</v>
      </c>
      <c r="O171" s="25">
        <v>2.8254000000000001E-2</v>
      </c>
      <c r="P171" s="33">
        <v>13.779</v>
      </c>
      <c r="Q171" s="8">
        <v>0.624</v>
      </c>
      <c r="R171" s="34">
        <v>14.403</v>
      </c>
      <c r="S171" s="33">
        <v>20.905000000000001</v>
      </c>
      <c r="T171" s="8">
        <v>31.045000000000002</v>
      </c>
      <c r="U171" s="34">
        <v>51.948999999999998</v>
      </c>
      <c r="V171" s="33">
        <v>4.165E-2</v>
      </c>
      <c r="W171" s="8">
        <v>5.9979999999999999E-2</v>
      </c>
      <c r="X171" s="34">
        <v>0.10163</v>
      </c>
      <c r="Y171" s="33">
        <v>55.09</v>
      </c>
      <c r="Z171" s="8">
        <v>0.1061</v>
      </c>
      <c r="AA171" s="34">
        <v>1.29443</v>
      </c>
      <c r="AB171" s="9">
        <v>87</v>
      </c>
      <c r="AC171" s="2"/>
      <c r="AD171" s="3" t="str">
        <f t="shared" si="13"/>
        <v>SatTemp(167)=87</v>
      </c>
      <c r="AE171" s="3" t="str">
        <f t="shared" si="14"/>
        <v>SatPres(167)=.635750</v>
      </c>
      <c r="AF171" s="3" t="str">
        <f t="shared" si="15"/>
        <v>Wtemp(167)=87</v>
      </c>
      <c r="AG171" s="3" t="str">
        <f t="shared" si="16"/>
        <v>W(167)=0.0282540</v>
      </c>
      <c r="AH171" s="3" t="str">
        <f t="shared" si="17"/>
        <v>Hfg(167)=1044.06</v>
      </c>
    </row>
    <row r="172" spans="1:34" x14ac:dyDescent="0.25">
      <c r="A172" s="10">
        <v>88</v>
      </c>
      <c r="B172" s="11">
        <v>0.65622000000000003</v>
      </c>
      <c r="C172" s="12">
        <v>1.3360799999999999</v>
      </c>
      <c r="D172" s="37">
        <v>1.609E-2</v>
      </c>
      <c r="E172" s="14">
        <v>496.14</v>
      </c>
      <c r="F172" s="39">
        <v>496.15</v>
      </c>
      <c r="G172" s="41">
        <v>56.05</v>
      </c>
      <c r="H172" s="14">
        <v>1043.49</v>
      </c>
      <c r="I172" s="39">
        <v>1099.54</v>
      </c>
      <c r="J172" s="42">
        <v>0.108</v>
      </c>
      <c r="K172" s="15">
        <v>1.9053</v>
      </c>
      <c r="L172" s="43">
        <v>2.0133000000000001</v>
      </c>
      <c r="M172" s="16">
        <f t="shared" si="18"/>
        <v>168</v>
      </c>
      <c r="N172" s="24">
        <v>88</v>
      </c>
      <c r="O172" s="25">
        <v>2.9208000000000001E-2</v>
      </c>
      <c r="P172" s="33">
        <v>13.804</v>
      </c>
      <c r="Q172" s="8">
        <v>0.64600000000000002</v>
      </c>
      <c r="R172" s="34">
        <v>14.45</v>
      </c>
      <c r="S172" s="33">
        <v>21.145</v>
      </c>
      <c r="T172" s="8">
        <v>32.104999999999997</v>
      </c>
      <c r="U172" s="34">
        <v>53.25</v>
      </c>
      <c r="V172" s="33">
        <v>4.2090000000000002E-2</v>
      </c>
      <c r="W172" s="8">
        <v>6.1920000000000003E-2</v>
      </c>
      <c r="X172" s="34">
        <v>0.10401000000000001</v>
      </c>
      <c r="Y172" s="33">
        <v>56.09</v>
      </c>
      <c r="Z172" s="8">
        <v>0.108</v>
      </c>
      <c r="AA172" s="34">
        <v>1.33613</v>
      </c>
      <c r="AB172" s="9">
        <v>88</v>
      </c>
      <c r="AC172" s="2"/>
      <c r="AD172" s="3" t="str">
        <f t="shared" si="13"/>
        <v>SatTemp(168)=88</v>
      </c>
      <c r="AE172" s="3" t="str">
        <f t="shared" si="14"/>
        <v>SatPres(168)=.656220</v>
      </c>
      <c r="AF172" s="3" t="str">
        <f t="shared" si="15"/>
        <v>Wtemp(168)=88</v>
      </c>
      <c r="AG172" s="3" t="str">
        <f t="shared" si="16"/>
        <v>W(168)=0.0292080</v>
      </c>
      <c r="AH172" s="3" t="str">
        <f t="shared" si="17"/>
        <v>Hfg(168)=1043.49</v>
      </c>
    </row>
    <row r="173" spans="1:34" x14ac:dyDescent="0.25">
      <c r="A173" s="10">
        <v>89</v>
      </c>
      <c r="B173" s="11">
        <v>0.67725999999999997</v>
      </c>
      <c r="C173" s="12">
        <v>1.3789199999999999</v>
      </c>
      <c r="D173" s="37">
        <v>1.61E-2</v>
      </c>
      <c r="E173" s="14">
        <v>481.6</v>
      </c>
      <c r="F173" s="39">
        <v>481.61</v>
      </c>
      <c r="G173" s="41">
        <v>57.04</v>
      </c>
      <c r="H173" s="14">
        <v>1042.92</v>
      </c>
      <c r="I173" s="39">
        <v>1099.97</v>
      </c>
      <c r="J173" s="42">
        <v>0.10979999999999999</v>
      </c>
      <c r="K173" s="15">
        <v>1.9008</v>
      </c>
      <c r="L173" s="43">
        <v>2.0106000000000002</v>
      </c>
      <c r="M173" s="16">
        <f t="shared" si="18"/>
        <v>169</v>
      </c>
      <c r="N173" s="24">
        <v>89</v>
      </c>
      <c r="O173" s="25">
        <v>3.0189000000000001E-2</v>
      </c>
      <c r="P173" s="33">
        <v>13.829000000000001</v>
      </c>
      <c r="Q173" s="8">
        <v>0.66900000000000004</v>
      </c>
      <c r="R173" s="34">
        <v>14.497999999999999</v>
      </c>
      <c r="S173" s="33">
        <v>21.385000000000002</v>
      </c>
      <c r="T173" s="8">
        <v>33.197000000000003</v>
      </c>
      <c r="U173" s="34">
        <v>54.582000000000001</v>
      </c>
      <c r="V173" s="33">
        <v>4.2529999999999998E-2</v>
      </c>
      <c r="W173" s="8">
        <v>6.3920000000000005E-2</v>
      </c>
      <c r="X173" s="34">
        <v>0.10645</v>
      </c>
      <c r="Y173" s="33">
        <v>57.09</v>
      </c>
      <c r="Z173" s="8">
        <v>0.10979999999999999</v>
      </c>
      <c r="AA173" s="34">
        <v>1.37893</v>
      </c>
      <c r="AB173" s="9">
        <v>89</v>
      </c>
      <c r="AC173" s="2"/>
      <c r="AD173" s="3" t="str">
        <f t="shared" si="13"/>
        <v>SatTemp(169)=89</v>
      </c>
      <c r="AE173" s="3" t="str">
        <f t="shared" si="14"/>
        <v>SatPres(169)=.677260</v>
      </c>
      <c r="AF173" s="3" t="str">
        <f t="shared" si="15"/>
        <v>Wtemp(169)=89</v>
      </c>
      <c r="AG173" s="3" t="str">
        <f t="shared" si="16"/>
        <v>W(169)=0.0301890</v>
      </c>
      <c r="AH173" s="3" t="str">
        <f t="shared" si="17"/>
        <v>Hfg(169)=1042.92</v>
      </c>
    </row>
    <row r="174" spans="1:34" x14ac:dyDescent="0.25">
      <c r="A174" s="10">
        <v>90</v>
      </c>
      <c r="B174" s="11">
        <v>0.69889000000000001</v>
      </c>
      <c r="C174" s="12">
        <v>1.4229499999999999</v>
      </c>
      <c r="D174" s="37">
        <v>1.61E-2</v>
      </c>
      <c r="E174" s="14">
        <v>467.52</v>
      </c>
      <c r="F174" s="39">
        <v>467.53</v>
      </c>
      <c r="G174" s="41">
        <v>58.04</v>
      </c>
      <c r="H174" s="14">
        <v>1042.3599999999999</v>
      </c>
      <c r="I174" s="39">
        <v>1100.4000000000001</v>
      </c>
      <c r="J174" s="42">
        <v>0.1116</v>
      </c>
      <c r="K174" s="15">
        <v>1.8963000000000001</v>
      </c>
      <c r="L174" s="43">
        <v>2.0078999999999998</v>
      </c>
      <c r="M174" s="16">
        <f t="shared" si="18"/>
        <v>170</v>
      </c>
      <c r="N174" s="24">
        <v>90</v>
      </c>
      <c r="O174" s="25">
        <v>3.1203000000000002E-2</v>
      </c>
      <c r="P174" s="33">
        <v>13.855</v>
      </c>
      <c r="Q174" s="8">
        <v>0.69199999999999995</v>
      </c>
      <c r="R174" s="34">
        <v>14.547000000000001</v>
      </c>
      <c r="S174" s="33">
        <v>21.626000000000001</v>
      </c>
      <c r="T174" s="8">
        <v>34.325000000000003</v>
      </c>
      <c r="U174" s="34">
        <v>55.951000000000001</v>
      </c>
      <c r="V174" s="33">
        <v>4.2970000000000001E-2</v>
      </c>
      <c r="W174" s="8">
        <v>6.5979999999999997E-2</v>
      </c>
      <c r="X174" s="34">
        <v>0.10895000000000001</v>
      </c>
      <c r="Y174" s="33">
        <v>58.08</v>
      </c>
      <c r="Z174" s="8">
        <v>0.1116</v>
      </c>
      <c r="AA174" s="34">
        <v>1.4229799999999999</v>
      </c>
      <c r="AB174" s="9">
        <v>90</v>
      </c>
      <c r="AC174" s="2"/>
      <c r="AD174" s="3" t="str">
        <f t="shared" si="13"/>
        <v>SatTemp(170)=90</v>
      </c>
      <c r="AE174" s="3" t="str">
        <f t="shared" si="14"/>
        <v>SatPres(170)=.698890</v>
      </c>
      <c r="AF174" s="3" t="str">
        <f t="shared" si="15"/>
        <v>Wtemp(170)=90</v>
      </c>
      <c r="AG174" s="3" t="str">
        <f t="shared" si="16"/>
        <v>W(170)=0.0312030</v>
      </c>
      <c r="AH174" s="3" t="str">
        <f t="shared" si="17"/>
        <v>Hfg(170)=1042.36</v>
      </c>
    </row>
    <row r="175" spans="1:34" x14ac:dyDescent="0.25">
      <c r="A175" s="10">
        <v>91</v>
      </c>
      <c r="B175" s="11">
        <v>0.72111000000000003</v>
      </c>
      <c r="C175" s="12">
        <v>1.4681999999999999</v>
      </c>
      <c r="D175" s="37">
        <v>1.61E-2</v>
      </c>
      <c r="E175" s="14">
        <v>453.91</v>
      </c>
      <c r="F175" s="39">
        <v>453.93</v>
      </c>
      <c r="G175" s="41">
        <v>59.04</v>
      </c>
      <c r="H175" s="14">
        <v>1041.79</v>
      </c>
      <c r="I175" s="39">
        <v>1100.83</v>
      </c>
      <c r="J175" s="42">
        <v>0.1134</v>
      </c>
      <c r="K175" s="15">
        <v>1.8917999999999999</v>
      </c>
      <c r="L175" s="43">
        <v>2.0053000000000001</v>
      </c>
      <c r="M175" s="16">
        <f t="shared" si="18"/>
        <v>171</v>
      </c>
      <c r="N175" s="24">
        <v>91</v>
      </c>
      <c r="O175" s="25">
        <v>3.2246999999999998E-2</v>
      </c>
      <c r="P175" s="33">
        <v>13.88</v>
      </c>
      <c r="Q175" s="8">
        <v>0.71699999999999997</v>
      </c>
      <c r="R175" s="34">
        <v>14.597</v>
      </c>
      <c r="S175" s="33">
        <v>21.866</v>
      </c>
      <c r="T175" s="8">
        <v>35.488999999999997</v>
      </c>
      <c r="U175" s="34">
        <v>57.354999999999997</v>
      </c>
      <c r="V175" s="33">
        <v>6.8099999999999994E-2</v>
      </c>
      <c r="W175" s="8">
        <v>4.3400000000000001E-2</v>
      </c>
      <c r="X175" s="34">
        <v>0.1115</v>
      </c>
      <c r="Y175" s="33">
        <v>59.08</v>
      </c>
      <c r="Z175" s="8">
        <v>0.1134</v>
      </c>
      <c r="AA175" s="34">
        <v>1.46824</v>
      </c>
      <c r="AB175" s="9">
        <v>91</v>
      </c>
      <c r="AC175" s="2"/>
      <c r="AD175" s="3" t="str">
        <f t="shared" si="13"/>
        <v>SatTemp(171)=91</v>
      </c>
      <c r="AE175" s="3" t="str">
        <f t="shared" si="14"/>
        <v>SatPres(171)=.721110</v>
      </c>
      <c r="AF175" s="3" t="str">
        <f t="shared" si="15"/>
        <v>Wtemp(171)=91</v>
      </c>
      <c r="AG175" s="3" t="str">
        <f t="shared" si="16"/>
        <v>W(171)=0.0322470</v>
      </c>
      <c r="AH175" s="3" t="str">
        <f t="shared" si="17"/>
        <v>Hfg(171)=1041.79</v>
      </c>
    </row>
    <row r="176" spans="1:34" x14ac:dyDescent="0.25">
      <c r="A176" s="10">
        <v>92</v>
      </c>
      <c r="B176" s="11">
        <v>0.74394000000000005</v>
      </c>
      <c r="C176" s="12">
        <v>1.51468</v>
      </c>
      <c r="D176" s="37">
        <v>1.6109999999999999E-2</v>
      </c>
      <c r="E176" s="14">
        <v>440.76</v>
      </c>
      <c r="F176" s="39">
        <v>440.78</v>
      </c>
      <c r="G176" s="41">
        <v>60.04</v>
      </c>
      <c r="H176" s="14">
        <v>1041.22</v>
      </c>
      <c r="I176" s="39">
        <v>1101.26</v>
      </c>
      <c r="J176" s="42">
        <v>0.1152</v>
      </c>
      <c r="K176" s="15">
        <v>1.8874</v>
      </c>
      <c r="L176" s="43">
        <v>2.0026000000000002</v>
      </c>
      <c r="M176" s="16">
        <f t="shared" si="18"/>
        <v>172</v>
      </c>
      <c r="N176" s="24">
        <v>92</v>
      </c>
      <c r="O176" s="25">
        <v>3.3322999999999998E-2</v>
      </c>
      <c r="P176" s="33">
        <v>13.904999999999999</v>
      </c>
      <c r="Q176" s="8">
        <v>0.74199999999999999</v>
      </c>
      <c r="R176" s="34">
        <v>14.647</v>
      </c>
      <c r="S176" s="33">
        <v>22.106999999999999</v>
      </c>
      <c r="T176" s="8">
        <v>36.686999999999998</v>
      </c>
      <c r="U176" s="34">
        <v>58.793999999999997</v>
      </c>
      <c r="V176" s="33">
        <v>4.3839999999999997E-2</v>
      </c>
      <c r="W176" s="8">
        <v>7.0279999999999995E-2</v>
      </c>
      <c r="X176" s="34">
        <v>0.11412</v>
      </c>
      <c r="Y176" s="33">
        <v>60.08</v>
      </c>
      <c r="Z176" s="8">
        <v>0.1152</v>
      </c>
      <c r="AA176" s="34">
        <v>1.51471</v>
      </c>
      <c r="AB176" s="9">
        <v>92</v>
      </c>
      <c r="AC176" s="2"/>
      <c r="AD176" s="3" t="str">
        <f t="shared" si="13"/>
        <v>SatTemp(172)=92</v>
      </c>
      <c r="AE176" s="3" t="str">
        <f t="shared" si="14"/>
        <v>SatPres(172)=.743940</v>
      </c>
      <c r="AF176" s="3" t="str">
        <f t="shared" si="15"/>
        <v>Wtemp(172)=92</v>
      </c>
      <c r="AG176" s="3" t="str">
        <f t="shared" si="16"/>
        <v>W(172)=0.0333230</v>
      </c>
      <c r="AH176" s="3" t="str">
        <f t="shared" si="17"/>
        <v>Hfg(172)=1041.22</v>
      </c>
    </row>
    <row r="177" spans="1:34" x14ac:dyDescent="0.25">
      <c r="A177" s="10">
        <v>93</v>
      </c>
      <c r="B177" s="11">
        <v>0.76739999999999997</v>
      </c>
      <c r="C177" s="12">
        <v>1.5624400000000001</v>
      </c>
      <c r="D177" s="37">
        <v>1.6109999999999999E-2</v>
      </c>
      <c r="E177" s="14">
        <v>428.04</v>
      </c>
      <c r="F177" s="39">
        <v>428.06</v>
      </c>
      <c r="G177" s="41">
        <v>61.04</v>
      </c>
      <c r="H177" s="14">
        <v>1040.6500000000001</v>
      </c>
      <c r="I177" s="39">
        <v>1101.69</v>
      </c>
      <c r="J177" s="42">
        <v>0.11700000000000001</v>
      </c>
      <c r="K177" s="15">
        <v>1.8829</v>
      </c>
      <c r="L177" s="43">
        <v>2</v>
      </c>
      <c r="M177" s="16">
        <f t="shared" si="18"/>
        <v>173</v>
      </c>
      <c r="N177" s="24">
        <v>93</v>
      </c>
      <c r="O177" s="25">
        <v>3.4432999999999998E-2</v>
      </c>
      <c r="P177" s="33">
        <v>13.93</v>
      </c>
      <c r="Q177" s="8">
        <v>0.76800000000000002</v>
      </c>
      <c r="R177" s="34">
        <v>14.699</v>
      </c>
      <c r="S177" s="33">
        <v>22.347000000000001</v>
      </c>
      <c r="T177" s="8">
        <v>37.923999999999999</v>
      </c>
      <c r="U177" s="34">
        <v>60.271000000000001</v>
      </c>
      <c r="V177" s="33">
        <v>4.4269999999999997E-2</v>
      </c>
      <c r="W177" s="8">
        <v>7.2529999999999997E-2</v>
      </c>
      <c r="X177" s="34">
        <v>0.1168</v>
      </c>
      <c r="Y177" s="33">
        <v>61.08</v>
      </c>
      <c r="Z177" s="8">
        <v>0.11700000000000001</v>
      </c>
      <c r="AA177" s="34">
        <v>1.5624800000000001</v>
      </c>
      <c r="AB177" s="9">
        <v>93</v>
      </c>
      <c r="AC177" s="2"/>
      <c r="AD177" s="3" t="str">
        <f t="shared" si="13"/>
        <v>SatTemp(173)=93</v>
      </c>
      <c r="AE177" s="3" t="str">
        <f t="shared" si="14"/>
        <v>SatPres(173)=.767400</v>
      </c>
      <c r="AF177" s="3" t="str">
        <f t="shared" si="15"/>
        <v>Wtemp(173)=93</v>
      </c>
      <c r="AG177" s="3" t="str">
        <f t="shared" si="16"/>
        <v>W(173)=0.0344330</v>
      </c>
      <c r="AH177" s="3" t="str">
        <f t="shared" si="17"/>
        <v>Hfg(173)=1040.65</v>
      </c>
    </row>
    <row r="178" spans="1:34" x14ac:dyDescent="0.25">
      <c r="A178" s="10">
        <v>94</v>
      </c>
      <c r="B178" s="11">
        <v>0.79149999999999998</v>
      </c>
      <c r="C178" s="12">
        <v>1.61151</v>
      </c>
      <c r="D178" s="37">
        <v>1.6109999999999999E-2</v>
      </c>
      <c r="E178" s="14">
        <v>415.74</v>
      </c>
      <c r="F178" s="39">
        <v>415.76</v>
      </c>
      <c r="G178" s="41">
        <v>62.04</v>
      </c>
      <c r="H178" s="14">
        <v>1040.08</v>
      </c>
      <c r="I178" s="39">
        <v>1102.1199999999999</v>
      </c>
      <c r="J178" s="42">
        <v>0.1188</v>
      </c>
      <c r="K178" s="15">
        <v>1.8785000000000001</v>
      </c>
      <c r="L178" s="43">
        <v>1.9973000000000001</v>
      </c>
      <c r="M178" s="16">
        <f t="shared" si="18"/>
        <v>174</v>
      </c>
      <c r="N178" s="24">
        <v>94</v>
      </c>
      <c r="O178" s="25">
        <v>3.5576999999999998E-2</v>
      </c>
      <c r="P178" s="33">
        <v>13.956</v>
      </c>
      <c r="Q178" s="8">
        <v>0.79500000000000004</v>
      </c>
      <c r="R178" s="34">
        <v>14.750999999999999</v>
      </c>
      <c r="S178" s="33">
        <v>22.588000000000001</v>
      </c>
      <c r="T178" s="8">
        <v>39.198999999999998</v>
      </c>
      <c r="U178" s="34">
        <v>61.786999999999999</v>
      </c>
      <c r="V178" s="33">
        <v>4.471E-2</v>
      </c>
      <c r="W178" s="8">
        <v>7.4840000000000004E-2</v>
      </c>
      <c r="X178" s="34">
        <v>0.11955</v>
      </c>
      <c r="Y178" s="33">
        <v>62.08</v>
      </c>
      <c r="Z178" s="8">
        <v>0.1188</v>
      </c>
      <c r="AA178" s="34">
        <v>1.61154</v>
      </c>
      <c r="AB178" s="9">
        <v>94</v>
      </c>
      <c r="AC178" s="2"/>
      <c r="AD178" s="3" t="str">
        <f t="shared" si="13"/>
        <v>SatTemp(174)=94</v>
      </c>
      <c r="AE178" s="3" t="str">
        <f t="shared" si="14"/>
        <v>SatPres(174)=.791500</v>
      </c>
      <c r="AF178" s="3" t="str">
        <f t="shared" si="15"/>
        <v>Wtemp(174)=94</v>
      </c>
      <c r="AG178" s="3" t="str">
        <f t="shared" si="16"/>
        <v>W(174)=0.0355770</v>
      </c>
      <c r="AH178" s="3" t="str">
        <f t="shared" si="17"/>
        <v>Hfg(174)=1040.08</v>
      </c>
    </row>
    <row r="179" spans="1:34" x14ac:dyDescent="0.25">
      <c r="A179" s="10">
        <v>95</v>
      </c>
      <c r="B179" s="11">
        <v>0.81625000000000003</v>
      </c>
      <c r="C179" s="12">
        <v>1.6618900000000001</v>
      </c>
      <c r="D179" s="37">
        <v>1.6119999999999999E-2</v>
      </c>
      <c r="E179" s="14">
        <v>403.84</v>
      </c>
      <c r="F179" s="39">
        <v>403.86</v>
      </c>
      <c r="G179" s="41">
        <v>63.03</v>
      </c>
      <c r="H179" s="14">
        <v>1039.51</v>
      </c>
      <c r="I179" s="39">
        <v>1102.55</v>
      </c>
      <c r="J179" s="42">
        <v>0.1206</v>
      </c>
      <c r="K179" s="15">
        <v>1.8741000000000001</v>
      </c>
      <c r="L179" s="43">
        <v>1.9946999999999999</v>
      </c>
      <c r="M179" s="16">
        <f t="shared" si="18"/>
        <v>175</v>
      </c>
      <c r="N179" s="24">
        <v>95</v>
      </c>
      <c r="O179" s="25">
        <v>3.6756999999999998E-2</v>
      </c>
      <c r="P179" s="33">
        <v>13.981</v>
      </c>
      <c r="Q179" s="8">
        <v>0.82299999999999995</v>
      </c>
      <c r="R179" s="34">
        <v>14.804</v>
      </c>
      <c r="S179" s="33">
        <v>22.827999999999999</v>
      </c>
      <c r="T179" s="8">
        <v>40.515000000000001</v>
      </c>
      <c r="U179" s="34">
        <v>63.343000000000004</v>
      </c>
      <c r="V179" s="33">
        <v>4.514E-2</v>
      </c>
      <c r="W179" s="8">
        <v>7.7219999999999997E-2</v>
      </c>
      <c r="X179" s="34">
        <v>0.12237000000000001</v>
      </c>
      <c r="Y179" s="33">
        <v>63.08</v>
      </c>
      <c r="Z179" s="8">
        <v>0.1206</v>
      </c>
      <c r="AA179" s="34">
        <v>1.6619600000000001</v>
      </c>
      <c r="AB179" s="9">
        <v>95</v>
      </c>
      <c r="AC179" s="2"/>
      <c r="AD179" s="3" t="str">
        <f t="shared" si="13"/>
        <v>SatTemp(175)=95</v>
      </c>
      <c r="AE179" s="3" t="str">
        <f t="shared" si="14"/>
        <v>SatPres(175)=.816250</v>
      </c>
      <c r="AF179" s="3" t="str">
        <f t="shared" si="15"/>
        <v>Wtemp(175)=95</v>
      </c>
      <c r="AG179" s="3" t="str">
        <f t="shared" si="16"/>
        <v>W(175)=0.0367570</v>
      </c>
      <c r="AH179" s="3" t="str">
        <f t="shared" si="17"/>
        <v>Hfg(175)=1039.51</v>
      </c>
    </row>
    <row r="180" spans="1:34" x14ac:dyDescent="0.25">
      <c r="A180" s="10">
        <v>96</v>
      </c>
      <c r="B180" s="11">
        <v>0.84165999999999996</v>
      </c>
      <c r="C180" s="12">
        <v>1.7136400000000001</v>
      </c>
      <c r="D180" s="37">
        <v>1.6119999999999999E-2</v>
      </c>
      <c r="E180" s="14">
        <v>392.33</v>
      </c>
      <c r="F180" s="39">
        <v>392.34</v>
      </c>
      <c r="G180" s="41">
        <v>64.03</v>
      </c>
      <c r="H180" s="14">
        <v>1038.95</v>
      </c>
      <c r="I180" s="39">
        <v>1102.98</v>
      </c>
      <c r="J180" s="42">
        <v>0.12239999999999999</v>
      </c>
      <c r="K180" s="15">
        <v>1.8696999999999999</v>
      </c>
      <c r="L180" s="43">
        <v>1.9921</v>
      </c>
      <c r="M180" s="16">
        <f t="shared" si="18"/>
        <v>176</v>
      </c>
      <c r="N180" s="24">
        <v>96</v>
      </c>
      <c r="O180" s="25">
        <v>3.7971999999999999E-2</v>
      </c>
      <c r="P180" s="33">
        <v>14.006</v>
      </c>
      <c r="Q180" s="8">
        <v>0.85199999999999998</v>
      </c>
      <c r="R180" s="34">
        <v>14.858000000000001</v>
      </c>
      <c r="S180" s="33">
        <v>23.068999999999999</v>
      </c>
      <c r="T180" s="8">
        <v>41.871000000000002</v>
      </c>
      <c r="U180" s="34">
        <v>64.94</v>
      </c>
      <c r="V180" s="33">
        <v>4.5580000000000002E-2</v>
      </c>
      <c r="W180" s="8">
        <v>7.9680000000000001E-2</v>
      </c>
      <c r="X180" s="34">
        <v>0.12525</v>
      </c>
      <c r="Y180" s="33">
        <v>64.069999999999993</v>
      </c>
      <c r="Z180" s="8">
        <v>0.12239999999999999</v>
      </c>
      <c r="AA180" s="34">
        <v>1.7137199999999999</v>
      </c>
      <c r="AB180" s="9">
        <v>96</v>
      </c>
      <c r="AC180" s="2"/>
      <c r="AD180" s="3" t="str">
        <f t="shared" si="13"/>
        <v>SatTemp(176)=96</v>
      </c>
      <c r="AE180" s="3" t="str">
        <f t="shared" si="14"/>
        <v>SatPres(176)=.841660</v>
      </c>
      <c r="AF180" s="3" t="str">
        <f t="shared" si="15"/>
        <v>Wtemp(176)=96</v>
      </c>
      <c r="AG180" s="3" t="str">
        <f t="shared" si="16"/>
        <v>W(176)=0.0379720</v>
      </c>
      <c r="AH180" s="3" t="str">
        <f t="shared" si="17"/>
        <v>Hfg(176)=1038.95</v>
      </c>
    </row>
    <row r="181" spans="1:34" x14ac:dyDescent="0.25">
      <c r="A181" s="10">
        <v>97</v>
      </c>
      <c r="B181" s="11">
        <v>0.86775999999999998</v>
      </c>
      <c r="C181" s="12">
        <v>1.76678</v>
      </c>
      <c r="D181" s="37">
        <v>1.6119999999999999E-2</v>
      </c>
      <c r="E181" s="14">
        <v>381.2</v>
      </c>
      <c r="F181" s="39">
        <v>381.21</v>
      </c>
      <c r="G181" s="41">
        <v>65.03</v>
      </c>
      <c r="H181" s="14">
        <v>1038.3800000000001</v>
      </c>
      <c r="I181" s="39">
        <v>1103.4100000000001</v>
      </c>
      <c r="J181" s="42">
        <v>0.1242</v>
      </c>
      <c r="K181" s="15">
        <v>1.8653</v>
      </c>
      <c r="L181" s="43">
        <v>1.9895</v>
      </c>
      <c r="M181" s="16">
        <f t="shared" si="18"/>
        <v>177</v>
      </c>
      <c r="N181" s="24">
        <v>97</v>
      </c>
      <c r="O181" s="25">
        <v>3.9225000000000003E-2</v>
      </c>
      <c r="P181" s="33">
        <v>14.032</v>
      </c>
      <c r="Q181" s="8">
        <v>0.88100000000000001</v>
      </c>
      <c r="R181" s="34">
        <v>14.913</v>
      </c>
      <c r="S181" s="33">
        <v>23.309000000000001</v>
      </c>
      <c r="T181" s="8">
        <v>43.268999999999998</v>
      </c>
      <c r="U181" s="34">
        <v>66.578000000000003</v>
      </c>
      <c r="V181" s="33">
        <v>4.6010000000000002E-2</v>
      </c>
      <c r="W181" s="8">
        <v>8.2199999999999995E-2</v>
      </c>
      <c r="X181" s="34">
        <v>0.12820999999999999</v>
      </c>
      <c r="Y181" s="33">
        <v>65.069999999999993</v>
      </c>
      <c r="Z181" s="8">
        <v>0.1242</v>
      </c>
      <c r="AA181" s="34">
        <v>1.76685</v>
      </c>
      <c r="AB181" s="9">
        <v>97</v>
      </c>
      <c r="AC181" s="2"/>
      <c r="AD181" s="3" t="str">
        <f t="shared" si="13"/>
        <v>SatTemp(177)=97</v>
      </c>
      <c r="AE181" s="3" t="str">
        <f t="shared" si="14"/>
        <v>SatPres(177)=.867760</v>
      </c>
      <c r="AF181" s="3" t="str">
        <f t="shared" si="15"/>
        <v>Wtemp(177)=97</v>
      </c>
      <c r="AG181" s="3" t="str">
        <f t="shared" si="16"/>
        <v>W(177)=0.0392250</v>
      </c>
      <c r="AH181" s="3" t="str">
        <f t="shared" si="17"/>
        <v>Hfg(177)=1038.38</v>
      </c>
    </row>
    <row r="182" spans="1:34" x14ac:dyDescent="0.25">
      <c r="A182" s="10">
        <v>98</v>
      </c>
      <c r="B182" s="11">
        <v>0.89456000000000002</v>
      </c>
      <c r="C182" s="12">
        <v>1.82134</v>
      </c>
      <c r="D182" s="37">
        <v>1.6119999999999999E-2</v>
      </c>
      <c r="E182" s="14">
        <v>370.42</v>
      </c>
      <c r="F182" s="39">
        <v>370.44</v>
      </c>
      <c r="G182" s="41">
        <v>66.03</v>
      </c>
      <c r="H182" s="14">
        <v>1037.81</v>
      </c>
      <c r="I182" s="39">
        <v>1103.8399999999999</v>
      </c>
      <c r="J182" s="42">
        <v>0.126</v>
      </c>
      <c r="K182" s="15">
        <v>1.861</v>
      </c>
      <c r="L182" s="43">
        <v>1.9870000000000001</v>
      </c>
      <c r="M182" s="16">
        <f t="shared" si="18"/>
        <v>178</v>
      </c>
      <c r="N182" s="24">
        <v>98</v>
      </c>
      <c r="O182" s="25">
        <v>4.0516000000000003E-2</v>
      </c>
      <c r="P182" s="33">
        <v>14.057</v>
      </c>
      <c r="Q182" s="8">
        <v>0.91200000000000003</v>
      </c>
      <c r="R182" s="34">
        <v>14.968999999999999</v>
      </c>
      <c r="S182" s="33">
        <v>23.55</v>
      </c>
      <c r="T182" s="8">
        <v>44.710999999999999</v>
      </c>
      <c r="U182" s="34">
        <v>68.260000000000005</v>
      </c>
      <c r="V182" s="33">
        <v>4.6440000000000002E-2</v>
      </c>
      <c r="W182" s="8">
        <v>8.48E-2</v>
      </c>
      <c r="X182" s="34">
        <v>0.13124</v>
      </c>
      <c r="Y182" s="33">
        <v>66.069999999999993</v>
      </c>
      <c r="Z182" s="8">
        <v>0.126</v>
      </c>
      <c r="AA182" s="34">
        <v>1.82141</v>
      </c>
      <c r="AB182" s="9">
        <v>98</v>
      </c>
      <c r="AC182" s="2"/>
      <c r="AD182" s="3" t="str">
        <f t="shared" si="13"/>
        <v>SatTemp(178)=98</v>
      </c>
      <c r="AE182" s="3" t="str">
        <f t="shared" si="14"/>
        <v>SatPres(178)=.894560</v>
      </c>
      <c r="AF182" s="3" t="str">
        <f t="shared" si="15"/>
        <v>Wtemp(178)=98</v>
      </c>
      <c r="AG182" s="3" t="str">
        <f t="shared" si="16"/>
        <v>W(178)=0.0405160</v>
      </c>
      <c r="AH182" s="3" t="str">
        <f t="shared" si="17"/>
        <v>Hfg(178)=1037.81</v>
      </c>
    </row>
    <row r="183" spans="1:34" x14ac:dyDescent="0.25">
      <c r="A183" s="10">
        <v>99</v>
      </c>
      <c r="B183" s="11">
        <v>0.92206999999999995</v>
      </c>
      <c r="C183" s="12">
        <v>1.8773599999999999</v>
      </c>
      <c r="D183" s="37">
        <v>1.6129999999999999E-2</v>
      </c>
      <c r="E183" s="14">
        <v>359.99</v>
      </c>
      <c r="F183" s="39">
        <v>360.01</v>
      </c>
      <c r="G183" s="41">
        <v>67.03</v>
      </c>
      <c r="H183" s="14">
        <v>1037.24</v>
      </c>
      <c r="I183" s="39">
        <v>1104.26</v>
      </c>
      <c r="J183" s="42">
        <v>0.1278</v>
      </c>
      <c r="K183" s="15">
        <v>1.8566</v>
      </c>
      <c r="L183" s="43">
        <v>1.9843999999999999</v>
      </c>
      <c r="M183" s="16">
        <f t="shared" si="18"/>
        <v>179</v>
      </c>
      <c r="N183" s="24">
        <v>99</v>
      </c>
      <c r="O183" s="25">
        <v>4.1848000000000003E-2</v>
      </c>
      <c r="P183" s="33">
        <v>14.082000000000001</v>
      </c>
      <c r="Q183" s="8">
        <v>0.94399999999999995</v>
      </c>
      <c r="R183" s="34">
        <v>15.026</v>
      </c>
      <c r="S183" s="33">
        <v>23.79</v>
      </c>
      <c r="T183" s="8">
        <v>46.198</v>
      </c>
      <c r="U183" s="34">
        <v>69.988</v>
      </c>
      <c r="V183" s="33">
        <v>4.6870000000000002E-2</v>
      </c>
      <c r="W183" s="8">
        <v>8.7470000000000006E-2</v>
      </c>
      <c r="X183" s="34">
        <v>0.13433999999999999</v>
      </c>
      <c r="Y183" s="33">
        <v>67.069999999999993</v>
      </c>
      <c r="Z183" s="8">
        <v>0.1278</v>
      </c>
      <c r="AA183" s="34">
        <v>1.8774500000000001</v>
      </c>
      <c r="AB183" s="9">
        <v>99</v>
      </c>
      <c r="AC183" s="2"/>
      <c r="AD183" s="3" t="str">
        <f t="shared" si="13"/>
        <v>SatTemp(179)=99</v>
      </c>
      <c r="AE183" s="3" t="str">
        <f t="shared" si="14"/>
        <v>SatPres(179)=.922070</v>
      </c>
      <c r="AF183" s="3" t="str">
        <f t="shared" si="15"/>
        <v>Wtemp(179)=99</v>
      </c>
      <c r="AG183" s="3" t="str">
        <f t="shared" si="16"/>
        <v>W(179)=0.0418480</v>
      </c>
      <c r="AH183" s="3" t="str">
        <f t="shared" si="17"/>
        <v>Hfg(179)=1037.24</v>
      </c>
    </row>
    <row r="184" spans="1:34" x14ac:dyDescent="0.25">
      <c r="A184" s="10">
        <v>100</v>
      </c>
      <c r="B184" s="11">
        <v>0.95030999999999999</v>
      </c>
      <c r="C184" s="12">
        <v>1.93485</v>
      </c>
      <c r="D184" s="37">
        <v>1.6129999999999999E-2</v>
      </c>
      <c r="E184" s="14">
        <v>349.91</v>
      </c>
      <c r="F184" s="39">
        <v>349.92</v>
      </c>
      <c r="G184" s="41">
        <v>68.03</v>
      </c>
      <c r="H184" s="14">
        <v>1036.67</v>
      </c>
      <c r="I184" s="39">
        <v>1104.69</v>
      </c>
      <c r="J184" s="42">
        <v>0.12959999999999999</v>
      </c>
      <c r="K184" s="15">
        <v>1.8523000000000001</v>
      </c>
      <c r="L184" s="43">
        <v>1.9819</v>
      </c>
      <c r="M184" s="16">
        <f t="shared" si="18"/>
        <v>180</v>
      </c>
      <c r="N184" s="24">
        <v>100</v>
      </c>
      <c r="O184" s="25">
        <v>4.3219E-2</v>
      </c>
      <c r="P184" s="33">
        <v>14.106999999999999</v>
      </c>
      <c r="Q184" s="8">
        <v>0.97599999999999998</v>
      </c>
      <c r="R184" s="34">
        <v>15.084</v>
      </c>
      <c r="S184" s="33">
        <v>24.030999999999999</v>
      </c>
      <c r="T184" s="8">
        <v>47.73</v>
      </c>
      <c r="U184" s="34">
        <v>71.760999999999996</v>
      </c>
      <c r="V184" s="33">
        <v>4.7300000000000002E-2</v>
      </c>
      <c r="W184" s="8">
        <v>9.0219999999999995E-2</v>
      </c>
      <c r="X184" s="34">
        <v>0.13752</v>
      </c>
      <c r="Y184" s="33">
        <v>68.069999999999993</v>
      </c>
      <c r="Z184" s="8">
        <v>0.12959999999999999</v>
      </c>
      <c r="AA184" s="34">
        <v>1.93492</v>
      </c>
      <c r="AB184" s="9">
        <v>100</v>
      </c>
      <c r="AC184" s="2"/>
      <c r="AD184" s="3" t="str">
        <f t="shared" si="13"/>
        <v>SatTemp(180)=100</v>
      </c>
      <c r="AE184" s="3" t="str">
        <f t="shared" si="14"/>
        <v>SatPres(180)=.950310</v>
      </c>
      <c r="AF184" s="3" t="str">
        <f t="shared" si="15"/>
        <v>Wtemp(180)=100</v>
      </c>
      <c r="AG184" s="3" t="str">
        <f t="shared" si="16"/>
        <v>W(180)=0.0432190</v>
      </c>
      <c r="AH184" s="3" t="str">
        <f t="shared" si="17"/>
        <v>Hfg(180)=1036.67</v>
      </c>
    </row>
    <row r="185" spans="1:34" x14ac:dyDescent="0.25">
      <c r="A185" s="10">
        <v>101</v>
      </c>
      <c r="B185" s="11">
        <v>0.97929999999999995</v>
      </c>
      <c r="C185" s="12">
        <v>1.99387</v>
      </c>
      <c r="D185" s="37">
        <v>1.6129999999999999E-2</v>
      </c>
      <c r="E185" s="14">
        <v>340.14</v>
      </c>
      <c r="F185" s="39">
        <v>340.15</v>
      </c>
      <c r="G185" s="41">
        <v>69.03</v>
      </c>
      <c r="H185" s="14">
        <v>1036.0999999999999</v>
      </c>
      <c r="I185" s="39">
        <v>1105.1199999999999</v>
      </c>
      <c r="J185" s="42">
        <v>0.13139999999999999</v>
      </c>
      <c r="K185" s="15">
        <v>1.8479000000000001</v>
      </c>
      <c r="L185" s="43">
        <v>1.9793000000000001</v>
      </c>
      <c r="M185" s="16">
        <f t="shared" si="18"/>
        <v>181</v>
      </c>
      <c r="N185" s="24">
        <v>101</v>
      </c>
      <c r="O185" s="25">
        <v>4.4634E-2</v>
      </c>
      <c r="P185" s="33">
        <v>14.132999999999999</v>
      </c>
      <c r="Q185" s="8">
        <v>1.01</v>
      </c>
      <c r="R185" s="34">
        <v>15.143000000000001</v>
      </c>
      <c r="S185" s="33">
        <v>24.271000000000001</v>
      </c>
      <c r="T185" s="8">
        <v>49.311999999999998</v>
      </c>
      <c r="U185" s="34">
        <v>73.582999999999998</v>
      </c>
      <c r="V185" s="33">
        <v>4.7730000000000002E-2</v>
      </c>
      <c r="W185" s="8">
        <v>9.3060000000000004E-2</v>
      </c>
      <c r="X185" s="34">
        <v>0.14079</v>
      </c>
      <c r="Y185" s="33">
        <v>69.069999999999993</v>
      </c>
      <c r="Z185" s="8">
        <v>0.13139999999999999</v>
      </c>
      <c r="AA185" s="34">
        <v>1.99396</v>
      </c>
      <c r="AB185" s="9">
        <v>101</v>
      </c>
      <c r="AC185" s="2"/>
      <c r="AD185" s="3" t="str">
        <f t="shared" si="13"/>
        <v>SatTemp(181)=101</v>
      </c>
      <c r="AE185" s="3" t="str">
        <f t="shared" si="14"/>
        <v>SatPres(181)=.979300</v>
      </c>
      <c r="AF185" s="3" t="str">
        <f t="shared" si="15"/>
        <v>Wtemp(181)=101</v>
      </c>
      <c r="AG185" s="3" t="str">
        <f t="shared" si="16"/>
        <v>W(181)=0.0446340</v>
      </c>
      <c r="AH185" s="3" t="str">
        <f t="shared" si="17"/>
        <v>Hfg(181)=1036.10</v>
      </c>
    </row>
    <row r="186" spans="1:34" x14ac:dyDescent="0.25">
      <c r="A186" s="10">
        <v>102</v>
      </c>
      <c r="B186" s="11">
        <v>1.0090399999999999</v>
      </c>
      <c r="C186" s="12">
        <v>2.05443</v>
      </c>
      <c r="D186" s="37">
        <v>1.6140000000000002E-2</v>
      </c>
      <c r="E186" s="14">
        <v>330.69</v>
      </c>
      <c r="F186" s="39">
        <v>330.71</v>
      </c>
      <c r="G186" s="41">
        <v>70.02</v>
      </c>
      <c r="H186" s="14">
        <v>1035.53</v>
      </c>
      <c r="I186" s="39">
        <v>1105.55</v>
      </c>
      <c r="J186" s="42">
        <v>0.13320000000000001</v>
      </c>
      <c r="K186" s="15">
        <v>1.8435999999999999</v>
      </c>
      <c r="L186" s="43">
        <v>1.9767999999999999</v>
      </c>
      <c r="M186" s="16">
        <f t="shared" si="18"/>
        <v>182</v>
      </c>
      <c r="N186" s="24">
        <v>102</v>
      </c>
      <c r="O186" s="25">
        <v>4.6089999999999999E-2</v>
      </c>
      <c r="P186" s="33">
        <v>14.157999999999999</v>
      </c>
      <c r="Q186" s="8">
        <v>1.0449999999999999</v>
      </c>
      <c r="R186" s="34">
        <v>15.202999999999999</v>
      </c>
      <c r="S186" s="33">
        <v>24.512</v>
      </c>
      <c r="T186" s="8">
        <v>50.94</v>
      </c>
      <c r="U186" s="34">
        <v>75.451999999999998</v>
      </c>
      <c r="V186" s="33">
        <v>4.8160000000000001E-2</v>
      </c>
      <c r="W186" s="8">
        <v>9.597E-2</v>
      </c>
      <c r="X186" s="34">
        <v>0.14413000000000001</v>
      </c>
      <c r="Y186" s="33">
        <v>70.06</v>
      </c>
      <c r="Z186" s="8">
        <v>0.13320000000000001</v>
      </c>
      <c r="AA186" s="34">
        <v>2.0544699999999998</v>
      </c>
      <c r="AB186" s="9">
        <v>102</v>
      </c>
      <c r="AC186" s="2"/>
      <c r="AD186" s="3" t="str">
        <f t="shared" si="13"/>
        <v>SatTemp(182)=102</v>
      </c>
      <c r="AE186" s="3" t="str">
        <f t="shared" si="14"/>
        <v>SatPres(182)=1.009040</v>
      </c>
      <c r="AF186" s="3" t="str">
        <f t="shared" si="15"/>
        <v>Wtemp(182)=102</v>
      </c>
      <c r="AG186" s="3" t="str">
        <f t="shared" si="16"/>
        <v>W(182)=0.0460900</v>
      </c>
      <c r="AH186" s="3" t="str">
        <f t="shared" si="17"/>
        <v>Hfg(182)=1035.53</v>
      </c>
    </row>
    <row r="187" spans="1:34" x14ac:dyDescent="0.25">
      <c r="A187" s="10">
        <v>103</v>
      </c>
      <c r="B187" s="11">
        <v>1.03956</v>
      </c>
      <c r="C187" s="12">
        <v>2.1166700000000001</v>
      </c>
      <c r="D187" s="37">
        <v>1.6140000000000002E-2</v>
      </c>
      <c r="E187" s="14">
        <v>321.52999999999997</v>
      </c>
      <c r="F187" s="39">
        <v>321.55</v>
      </c>
      <c r="G187" s="41">
        <v>71.02</v>
      </c>
      <c r="H187" s="14">
        <v>1034.95</v>
      </c>
      <c r="I187" s="39">
        <v>1105.98</v>
      </c>
      <c r="J187" s="42">
        <v>0.13489999999999999</v>
      </c>
      <c r="K187" s="15">
        <v>1.8392999999999999</v>
      </c>
      <c r="L187" s="43">
        <v>1.9742999999999999</v>
      </c>
      <c r="M187" s="16">
        <f t="shared" si="18"/>
        <v>183</v>
      </c>
      <c r="N187" s="24">
        <v>103</v>
      </c>
      <c r="O187" s="25">
        <v>4.7592000000000002E-2</v>
      </c>
      <c r="P187" s="33">
        <v>14.183</v>
      </c>
      <c r="Q187" s="8">
        <v>1.081</v>
      </c>
      <c r="R187" s="34">
        <v>15.263999999999999</v>
      </c>
      <c r="S187" s="33">
        <v>24.751999999999999</v>
      </c>
      <c r="T187" s="8">
        <v>52.621000000000002</v>
      </c>
      <c r="U187" s="34">
        <v>77.373000000000005</v>
      </c>
      <c r="V187" s="33">
        <v>4.8590000000000001E-2</v>
      </c>
      <c r="W187" s="8">
        <v>9.8970000000000002E-2</v>
      </c>
      <c r="X187" s="34">
        <v>0.14756</v>
      </c>
      <c r="Y187" s="33">
        <v>71.06</v>
      </c>
      <c r="Z187" s="8">
        <v>0.13489999999999999</v>
      </c>
      <c r="AA187" s="34">
        <v>2.1166100000000001</v>
      </c>
      <c r="AB187" s="9">
        <v>103</v>
      </c>
      <c r="AC187" s="2"/>
      <c r="AD187" s="3" t="str">
        <f t="shared" si="13"/>
        <v>SatTemp(183)=103</v>
      </c>
      <c r="AE187" s="3" t="str">
        <f t="shared" si="14"/>
        <v>SatPres(183)=1.039560</v>
      </c>
      <c r="AF187" s="3" t="str">
        <f t="shared" si="15"/>
        <v>Wtemp(183)=103</v>
      </c>
      <c r="AG187" s="3" t="str">
        <f t="shared" si="16"/>
        <v>W(183)=0.0475920</v>
      </c>
      <c r="AH187" s="3" t="str">
        <f t="shared" si="17"/>
        <v>Hfg(183)=1034.95</v>
      </c>
    </row>
    <row r="188" spans="1:34" x14ac:dyDescent="0.25">
      <c r="A188" s="10">
        <v>104</v>
      </c>
      <c r="B188" s="11">
        <v>1.0708800000000001</v>
      </c>
      <c r="C188" s="12">
        <v>2.1803400000000002</v>
      </c>
      <c r="D188" s="37">
        <v>1.6140000000000002E-2</v>
      </c>
      <c r="E188" s="14">
        <v>312.67</v>
      </c>
      <c r="F188" s="39">
        <v>312.69</v>
      </c>
      <c r="G188" s="41">
        <v>72.02</v>
      </c>
      <c r="H188" s="14">
        <v>1034.3800000000001</v>
      </c>
      <c r="I188" s="39">
        <v>1106.4000000000001</v>
      </c>
      <c r="J188" s="42">
        <v>0.13669999999999999</v>
      </c>
      <c r="K188" s="15">
        <v>1.8351</v>
      </c>
      <c r="L188" s="43">
        <v>1.9718</v>
      </c>
      <c r="M188" s="16">
        <f t="shared" si="18"/>
        <v>184</v>
      </c>
      <c r="N188" s="24">
        <v>104</v>
      </c>
      <c r="O188" s="25">
        <v>4.9140000000000003E-2</v>
      </c>
      <c r="P188" s="33">
        <v>14.208</v>
      </c>
      <c r="Q188" s="8">
        <v>1.1180000000000001</v>
      </c>
      <c r="R188" s="34">
        <v>15.326000000000001</v>
      </c>
      <c r="S188" s="33">
        <v>24.992999999999999</v>
      </c>
      <c r="T188" s="8">
        <v>54.353999999999999</v>
      </c>
      <c r="U188" s="34">
        <v>79.346000000000004</v>
      </c>
      <c r="V188" s="33">
        <v>4.9009999999999998E-2</v>
      </c>
      <c r="W188" s="8">
        <v>0.10206</v>
      </c>
      <c r="X188" s="34">
        <v>0.15107999999999999</v>
      </c>
      <c r="Y188" s="33">
        <v>72.06</v>
      </c>
      <c r="Z188" s="8">
        <v>0.13669999999999999</v>
      </c>
      <c r="AA188" s="34">
        <v>2.1803699999999999</v>
      </c>
      <c r="AB188" s="9">
        <v>104</v>
      </c>
      <c r="AC188" s="2"/>
      <c r="AD188" s="3" t="str">
        <f t="shared" si="13"/>
        <v>SatTemp(184)=104</v>
      </c>
      <c r="AE188" s="3" t="str">
        <f t="shared" si="14"/>
        <v>SatPres(184)=1.070880</v>
      </c>
      <c r="AF188" s="3" t="str">
        <f t="shared" si="15"/>
        <v>Wtemp(184)=104</v>
      </c>
      <c r="AG188" s="3" t="str">
        <f t="shared" si="16"/>
        <v>W(184)=0.0491400</v>
      </c>
      <c r="AH188" s="3" t="str">
        <f t="shared" si="17"/>
        <v>Hfg(184)=1034.38</v>
      </c>
    </row>
    <row r="189" spans="1:34" x14ac:dyDescent="0.25">
      <c r="A189" s="10">
        <v>105</v>
      </c>
      <c r="B189" s="11">
        <v>1.10301</v>
      </c>
      <c r="C189" s="12">
        <v>2.2457500000000001</v>
      </c>
      <c r="D189" s="37">
        <v>1.6150000000000001E-2</v>
      </c>
      <c r="E189" s="14">
        <v>304.08</v>
      </c>
      <c r="F189" s="39">
        <v>304.10000000000002</v>
      </c>
      <c r="G189" s="41">
        <v>73.02</v>
      </c>
      <c r="H189" s="14">
        <v>1033.81</v>
      </c>
      <c r="I189" s="39">
        <v>1106.83</v>
      </c>
      <c r="J189" s="42">
        <v>0.13850000000000001</v>
      </c>
      <c r="K189" s="15">
        <v>1.8308</v>
      </c>
      <c r="L189" s="43">
        <v>1.9693000000000001</v>
      </c>
      <c r="M189" s="16">
        <f t="shared" si="18"/>
        <v>185</v>
      </c>
      <c r="N189" s="24">
        <v>105</v>
      </c>
      <c r="O189" s="25">
        <v>5.0736999999999997E-2</v>
      </c>
      <c r="P189" s="33">
        <v>14.234</v>
      </c>
      <c r="Q189" s="8">
        <v>1.1559999999999999</v>
      </c>
      <c r="R189" s="34">
        <v>15.39</v>
      </c>
      <c r="S189" s="33">
        <v>25.233000000000001</v>
      </c>
      <c r="T189" s="8">
        <v>56.142000000000003</v>
      </c>
      <c r="U189" s="34">
        <v>81.375</v>
      </c>
      <c r="V189" s="33">
        <v>4.9439999999999998E-2</v>
      </c>
      <c r="W189" s="8">
        <v>0.10525</v>
      </c>
      <c r="X189" s="34">
        <v>0.15468999999999999</v>
      </c>
      <c r="Y189" s="33">
        <v>73.06</v>
      </c>
      <c r="Z189" s="8">
        <v>0.13850000000000001</v>
      </c>
      <c r="AA189" s="34">
        <v>2.2458100000000001</v>
      </c>
      <c r="AB189" s="9">
        <v>105</v>
      </c>
      <c r="AC189" s="2"/>
      <c r="AD189" s="3" t="str">
        <f t="shared" si="13"/>
        <v>SatTemp(185)=105</v>
      </c>
      <c r="AE189" s="3" t="str">
        <f t="shared" si="14"/>
        <v>SatPres(185)=1.103010</v>
      </c>
      <c r="AF189" s="3" t="str">
        <f t="shared" si="15"/>
        <v>Wtemp(185)=105</v>
      </c>
      <c r="AG189" s="3" t="str">
        <f t="shared" si="16"/>
        <v>W(185)=0.0507370</v>
      </c>
      <c r="AH189" s="3" t="str">
        <f t="shared" si="17"/>
        <v>Hfg(185)=1033.81</v>
      </c>
    </row>
    <row r="190" spans="1:34" x14ac:dyDescent="0.25">
      <c r="A190" s="10">
        <v>106</v>
      </c>
      <c r="B190" s="11">
        <v>1.1359699999999999</v>
      </c>
      <c r="C190" s="12">
        <v>2.3128500000000001</v>
      </c>
      <c r="D190" s="37">
        <v>1.6150000000000001E-2</v>
      </c>
      <c r="E190" s="14">
        <v>295.76</v>
      </c>
      <c r="F190" s="39">
        <v>295.77</v>
      </c>
      <c r="G190" s="41">
        <v>74.02</v>
      </c>
      <c r="H190" s="14">
        <v>1033.24</v>
      </c>
      <c r="I190" s="39">
        <v>1107.26</v>
      </c>
      <c r="J190" s="42">
        <v>0.14019999999999999</v>
      </c>
      <c r="K190" s="15">
        <v>1.8266</v>
      </c>
      <c r="L190" s="43">
        <v>1.9668000000000001</v>
      </c>
      <c r="M190" s="16">
        <f t="shared" si="18"/>
        <v>186</v>
      </c>
      <c r="N190" s="24">
        <v>106</v>
      </c>
      <c r="O190" s="25">
        <v>5.2382999999999999E-2</v>
      </c>
      <c r="P190" s="33">
        <v>14.259</v>
      </c>
      <c r="Q190" s="8">
        <v>1.196</v>
      </c>
      <c r="R190" s="34">
        <v>15.455</v>
      </c>
      <c r="S190" s="33">
        <v>25.474</v>
      </c>
      <c r="T190" s="8">
        <v>57.985999999999997</v>
      </c>
      <c r="U190" s="34">
        <v>83.46</v>
      </c>
      <c r="V190" s="33">
        <v>4.9869999999999998E-2</v>
      </c>
      <c r="W190" s="8">
        <v>0.10852000000000001</v>
      </c>
      <c r="X190" s="34">
        <v>0.15839</v>
      </c>
      <c r="Y190" s="33">
        <v>74.06</v>
      </c>
      <c r="Z190" s="8">
        <v>0.14019999999999999</v>
      </c>
      <c r="AA190" s="34">
        <v>2.31297</v>
      </c>
      <c r="AB190" s="9">
        <v>106</v>
      </c>
      <c r="AC190" s="2"/>
      <c r="AD190" s="3" t="str">
        <f t="shared" si="13"/>
        <v>SatTemp(186)=106</v>
      </c>
      <c r="AE190" s="3" t="str">
        <f t="shared" si="14"/>
        <v>SatPres(186)=1.135970</v>
      </c>
      <c r="AF190" s="3" t="str">
        <f t="shared" si="15"/>
        <v>Wtemp(186)=106</v>
      </c>
      <c r="AG190" s="3" t="str">
        <f t="shared" si="16"/>
        <v>W(186)=0.0523830</v>
      </c>
      <c r="AH190" s="3" t="str">
        <f t="shared" si="17"/>
        <v>Hfg(186)=1033.24</v>
      </c>
    </row>
    <row r="191" spans="1:34" x14ac:dyDescent="0.25">
      <c r="A191" s="10">
        <v>107</v>
      </c>
      <c r="B191" s="11">
        <v>1.16977</v>
      </c>
      <c r="C191" s="12">
        <v>2.3816799999999998</v>
      </c>
      <c r="D191" s="37">
        <v>1.6160000000000001E-2</v>
      </c>
      <c r="E191" s="14">
        <v>287.70999999999998</v>
      </c>
      <c r="F191" s="39">
        <v>287.73</v>
      </c>
      <c r="G191" s="41">
        <v>75.010000000000005</v>
      </c>
      <c r="H191" s="14">
        <v>1032.67</v>
      </c>
      <c r="I191" s="39">
        <v>1107.68</v>
      </c>
      <c r="J191" s="42">
        <v>0.14199999999999999</v>
      </c>
      <c r="K191" s="15">
        <v>1.8223</v>
      </c>
      <c r="L191" s="43">
        <v>1.9642999999999999</v>
      </c>
      <c r="M191" s="16">
        <f t="shared" si="18"/>
        <v>187</v>
      </c>
      <c r="N191" s="24">
        <v>107</v>
      </c>
      <c r="O191" s="25">
        <v>5.4077E-2</v>
      </c>
      <c r="P191" s="33">
        <v>14.284000000000001</v>
      </c>
      <c r="Q191" s="8">
        <v>1.236</v>
      </c>
      <c r="R191" s="34">
        <v>15.521000000000001</v>
      </c>
      <c r="S191" s="33">
        <v>25.713999999999999</v>
      </c>
      <c r="T191" s="8">
        <v>59.884</v>
      </c>
      <c r="U191" s="34">
        <v>85.599000000000004</v>
      </c>
      <c r="V191" s="33">
        <v>5.0290000000000001E-2</v>
      </c>
      <c r="W191" s="8">
        <v>0.11189</v>
      </c>
      <c r="X191" s="34">
        <v>0.16217999999999999</v>
      </c>
      <c r="Y191" s="33">
        <v>75.06</v>
      </c>
      <c r="Z191" s="8">
        <v>0.14199999999999999</v>
      </c>
      <c r="AA191" s="34">
        <v>2.3817300000000001</v>
      </c>
      <c r="AB191" s="9">
        <v>107</v>
      </c>
      <c r="AC191" s="2"/>
      <c r="AD191" s="3" t="str">
        <f t="shared" si="13"/>
        <v>SatTemp(187)=107</v>
      </c>
      <c r="AE191" s="3" t="str">
        <f t="shared" si="14"/>
        <v>SatPres(187)=1.169770</v>
      </c>
      <c r="AF191" s="3" t="str">
        <f t="shared" si="15"/>
        <v>Wtemp(187)=107</v>
      </c>
      <c r="AG191" s="3" t="str">
        <f t="shared" si="16"/>
        <v>W(187)=0.0540770</v>
      </c>
      <c r="AH191" s="3" t="str">
        <f t="shared" si="17"/>
        <v>Hfg(187)=1032.67</v>
      </c>
    </row>
    <row r="192" spans="1:34" x14ac:dyDescent="0.25">
      <c r="A192" s="10">
        <v>108</v>
      </c>
      <c r="B192" s="11">
        <v>1.20444</v>
      </c>
      <c r="C192" s="12">
        <v>2.4522599999999999</v>
      </c>
      <c r="D192" s="37">
        <v>1.6160000000000001E-2</v>
      </c>
      <c r="E192" s="14">
        <v>279.91000000000003</v>
      </c>
      <c r="F192" s="39">
        <v>279.92</v>
      </c>
      <c r="G192" s="41">
        <v>76.010000000000005</v>
      </c>
      <c r="H192" s="14">
        <v>1032.0999999999999</v>
      </c>
      <c r="I192" s="39">
        <v>1108.1099999999999</v>
      </c>
      <c r="J192" s="42">
        <v>0.14380000000000001</v>
      </c>
      <c r="K192" s="15">
        <v>1.8181</v>
      </c>
      <c r="L192" s="43">
        <v>1.9619</v>
      </c>
      <c r="M192" s="16">
        <f t="shared" si="18"/>
        <v>188</v>
      </c>
      <c r="N192" s="24">
        <v>108</v>
      </c>
      <c r="O192" s="25">
        <v>5.5826000000000001E-2</v>
      </c>
      <c r="P192" s="33">
        <v>14.308999999999999</v>
      </c>
      <c r="Q192" s="8">
        <v>1.2789999999999999</v>
      </c>
      <c r="R192" s="34">
        <v>15.587999999999999</v>
      </c>
      <c r="S192" s="33">
        <v>25.954999999999998</v>
      </c>
      <c r="T192" s="8">
        <v>61.844000000000001</v>
      </c>
      <c r="U192" s="34">
        <v>87.799000000000007</v>
      </c>
      <c r="V192" s="33">
        <v>5.0709999999999998E-2</v>
      </c>
      <c r="W192" s="8">
        <v>0.11537</v>
      </c>
      <c r="X192" s="34">
        <v>0.16608000000000001</v>
      </c>
      <c r="Y192" s="33">
        <v>76.05</v>
      </c>
      <c r="Z192" s="8">
        <v>0.14380000000000001</v>
      </c>
      <c r="AA192" s="34">
        <v>2.4523199999999998</v>
      </c>
      <c r="AB192" s="9">
        <v>108</v>
      </c>
      <c r="AC192" s="2"/>
      <c r="AD192" s="3" t="str">
        <f t="shared" si="13"/>
        <v>SatTemp(188)=108</v>
      </c>
      <c r="AE192" s="3" t="str">
        <f t="shared" si="14"/>
        <v>SatPres(188)=1.204440</v>
      </c>
      <c r="AF192" s="3" t="str">
        <f t="shared" si="15"/>
        <v>Wtemp(188)=108</v>
      </c>
      <c r="AG192" s="3" t="str">
        <f t="shared" si="16"/>
        <v>W(188)=0.0558260</v>
      </c>
      <c r="AH192" s="3" t="str">
        <f t="shared" si="17"/>
        <v>Hfg(188)=1032.10</v>
      </c>
    </row>
    <row r="193" spans="1:34" x14ac:dyDescent="0.25">
      <c r="A193" s="10">
        <v>109</v>
      </c>
      <c r="B193" s="11">
        <v>1.2399899999999999</v>
      </c>
      <c r="C193" s="12">
        <v>2.5246400000000002</v>
      </c>
      <c r="D193" s="37">
        <v>1.6160000000000001E-2</v>
      </c>
      <c r="E193" s="14">
        <v>272.33999999999997</v>
      </c>
      <c r="F193" s="39">
        <v>272.36</v>
      </c>
      <c r="G193" s="41">
        <v>77.010000000000005</v>
      </c>
      <c r="H193" s="14">
        <v>1031.52</v>
      </c>
      <c r="I193" s="39">
        <v>1108.54</v>
      </c>
      <c r="J193" s="42">
        <v>0.14549999999999999</v>
      </c>
      <c r="K193" s="15">
        <v>1.8139000000000001</v>
      </c>
      <c r="L193" s="43">
        <v>1.9594</v>
      </c>
      <c r="M193" s="16">
        <f t="shared" si="18"/>
        <v>189</v>
      </c>
      <c r="N193" s="24">
        <v>109</v>
      </c>
      <c r="O193" s="25">
        <v>5.7627999999999999E-2</v>
      </c>
      <c r="P193" s="33">
        <v>14.335000000000001</v>
      </c>
      <c r="Q193" s="8">
        <v>1.3220000000000001</v>
      </c>
      <c r="R193" s="34">
        <v>15.657</v>
      </c>
      <c r="S193" s="33">
        <v>26.195</v>
      </c>
      <c r="T193" s="8">
        <v>63.866</v>
      </c>
      <c r="U193" s="34">
        <v>90.061000000000007</v>
      </c>
      <c r="V193" s="33">
        <v>5.1139999999999998E-2</v>
      </c>
      <c r="W193" s="8">
        <v>0.11894</v>
      </c>
      <c r="X193" s="34">
        <v>0.17008000000000001</v>
      </c>
      <c r="Y193" s="33">
        <v>77.05</v>
      </c>
      <c r="Z193" s="8">
        <v>0.14549999999999999</v>
      </c>
      <c r="AA193" s="34">
        <v>2.5247299999999999</v>
      </c>
      <c r="AB193" s="9">
        <v>109</v>
      </c>
      <c r="AC193" s="2"/>
      <c r="AD193" s="3" t="str">
        <f t="shared" si="13"/>
        <v>SatTemp(189)=109</v>
      </c>
      <c r="AE193" s="3" t="str">
        <f t="shared" si="14"/>
        <v>SatPres(189)=1.239990</v>
      </c>
      <c r="AF193" s="3" t="str">
        <f t="shared" si="15"/>
        <v>Wtemp(189)=109</v>
      </c>
      <c r="AG193" s="3" t="str">
        <f t="shared" si="16"/>
        <v>W(189)=0.0576280</v>
      </c>
      <c r="AH193" s="3" t="str">
        <f t="shared" si="17"/>
        <v>Hfg(189)=1031.52</v>
      </c>
    </row>
    <row r="194" spans="1:34" x14ac:dyDescent="0.25">
      <c r="A194" s="10">
        <v>110</v>
      </c>
      <c r="B194" s="11">
        <v>1.27644</v>
      </c>
      <c r="C194" s="12">
        <v>2.5988500000000001</v>
      </c>
      <c r="D194" s="37">
        <v>1.617E-2</v>
      </c>
      <c r="E194" s="14">
        <v>265.02</v>
      </c>
      <c r="F194" s="39">
        <v>265.02999999999997</v>
      </c>
      <c r="G194" s="41">
        <v>78.010000000000005</v>
      </c>
      <c r="H194" s="14">
        <v>1030.95</v>
      </c>
      <c r="I194" s="39">
        <v>1108.96</v>
      </c>
      <c r="J194" s="42">
        <v>0.14729999999999999</v>
      </c>
      <c r="K194" s="15">
        <v>1.8097000000000001</v>
      </c>
      <c r="L194" s="43">
        <v>1.9570000000000001</v>
      </c>
      <c r="M194" s="16">
        <f t="shared" si="18"/>
        <v>190</v>
      </c>
      <c r="N194" s="24">
        <v>110</v>
      </c>
      <c r="O194" s="25">
        <v>5.9485999999999997E-2</v>
      </c>
      <c r="P194" s="33">
        <v>14.36</v>
      </c>
      <c r="Q194" s="8">
        <v>1.367</v>
      </c>
      <c r="R194" s="34">
        <v>15.727</v>
      </c>
      <c r="S194" s="33">
        <v>26.436</v>
      </c>
      <c r="T194" s="8">
        <v>65.95</v>
      </c>
      <c r="U194" s="34">
        <v>92.385999999999996</v>
      </c>
      <c r="V194" s="33">
        <v>5.1560000000000002E-2</v>
      </c>
      <c r="W194" s="8">
        <v>0.12262000000000001</v>
      </c>
      <c r="X194" s="34">
        <v>0.17418</v>
      </c>
      <c r="Y194" s="33">
        <v>78.05</v>
      </c>
      <c r="Z194" s="8">
        <v>0.14729999999999999</v>
      </c>
      <c r="AA194" s="34">
        <v>2.5989100000000001</v>
      </c>
      <c r="AB194" s="9">
        <v>110</v>
      </c>
      <c r="AC194" s="2"/>
      <c r="AD194" s="3" t="str">
        <f t="shared" si="13"/>
        <v>SatTemp(190)=110</v>
      </c>
      <c r="AE194" s="3" t="str">
        <f t="shared" si="14"/>
        <v>SatPres(190)=1.276440</v>
      </c>
      <c r="AF194" s="3" t="str">
        <f t="shared" si="15"/>
        <v>Wtemp(190)=110</v>
      </c>
      <c r="AG194" s="3" t="str">
        <f t="shared" si="16"/>
        <v>W(190)=0.0594860</v>
      </c>
      <c r="AH194" s="3" t="str">
        <f t="shared" si="17"/>
        <v>Hfg(190)=1030.95</v>
      </c>
    </row>
    <row r="195" spans="1:34" x14ac:dyDescent="0.25">
      <c r="A195" s="10">
        <v>111</v>
      </c>
      <c r="B195" s="11">
        <v>1.3138099999999999</v>
      </c>
      <c r="C195" s="12">
        <v>2.6749399999999999</v>
      </c>
      <c r="D195" s="37">
        <v>1.617E-2</v>
      </c>
      <c r="E195" s="14">
        <v>257.91000000000003</v>
      </c>
      <c r="F195" s="39">
        <v>257.93</v>
      </c>
      <c r="G195" s="41">
        <v>79.010000000000005</v>
      </c>
      <c r="H195" s="14">
        <v>1030.3800000000001</v>
      </c>
      <c r="I195" s="39">
        <v>1109.3900000000001</v>
      </c>
      <c r="J195" s="42">
        <v>0.14899999999999999</v>
      </c>
      <c r="K195" s="15">
        <v>1.8055000000000001</v>
      </c>
      <c r="L195" s="43">
        <v>1.9545999999999999</v>
      </c>
      <c r="M195" s="16">
        <f t="shared" si="18"/>
        <v>191</v>
      </c>
      <c r="N195" s="24">
        <v>111</v>
      </c>
      <c r="O195" s="25">
        <v>6.1400999999999997E-2</v>
      </c>
      <c r="P195" s="33">
        <v>14.385</v>
      </c>
      <c r="Q195" s="8">
        <v>1.4139999999999999</v>
      </c>
      <c r="R195" s="34">
        <v>15.798999999999999</v>
      </c>
      <c r="S195" s="33">
        <v>26.677</v>
      </c>
      <c r="T195" s="8">
        <v>68.099000000000004</v>
      </c>
      <c r="U195" s="34">
        <v>94.775999999999996</v>
      </c>
      <c r="V195" s="33">
        <v>5.1979999999999998E-2</v>
      </c>
      <c r="W195" s="8">
        <v>0.12640999999999999</v>
      </c>
      <c r="X195" s="34">
        <v>0.17838999999999999</v>
      </c>
      <c r="Y195" s="33">
        <v>79.05</v>
      </c>
      <c r="Z195" s="8">
        <v>0.14899999999999999</v>
      </c>
      <c r="AA195" s="34">
        <v>2.6749999999999998</v>
      </c>
      <c r="AB195" s="9">
        <v>111</v>
      </c>
      <c r="AC195" s="2"/>
      <c r="AD195" s="3" t="str">
        <f t="shared" si="13"/>
        <v>SatTemp(191)=111</v>
      </c>
      <c r="AE195" s="3" t="str">
        <f t="shared" si="14"/>
        <v>SatPres(191)=1.313810</v>
      </c>
      <c r="AF195" s="3" t="str">
        <f t="shared" si="15"/>
        <v>Wtemp(191)=111</v>
      </c>
      <c r="AG195" s="3" t="str">
        <f t="shared" si="16"/>
        <v>W(191)=0.0614010</v>
      </c>
      <c r="AH195" s="3" t="str">
        <f t="shared" si="17"/>
        <v>Hfg(191)=1030.38</v>
      </c>
    </row>
    <row r="196" spans="1:34" x14ac:dyDescent="0.25">
      <c r="A196" s="10">
        <v>112</v>
      </c>
      <c r="B196" s="11">
        <v>1.35212</v>
      </c>
      <c r="C196" s="12">
        <v>2.7529300000000001</v>
      </c>
      <c r="D196" s="37">
        <v>1.617E-2</v>
      </c>
      <c r="E196" s="14">
        <v>251.02</v>
      </c>
      <c r="F196" s="39">
        <v>251.04</v>
      </c>
      <c r="G196" s="41">
        <v>80.010000000000005</v>
      </c>
      <c r="H196" s="14">
        <v>1029.8</v>
      </c>
      <c r="I196" s="39">
        <v>1109.81</v>
      </c>
      <c r="J196" s="42">
        <v>0.15079999999999999</v>
      </c>
      <c r="K196" s="15">
        <v>1.8013999999999999</v>
      </c>
      <c r="L196" s="43">
        <v>1.9520999999999999</v>
      </c>
      <c r="M196" s="16">
        <f t="shared" si="18"/>
        <v>192</v>
      </c>
      <c r="N196" s="24">
        <v>112</v>
      </c>
      <c r="O196" s="25">
        <v>6.3378000000000004E-2</v>
      </c>
      <c r="P196" s="33">
        <v>14.411</v>
      </c>
      <c r="Q196" s="8">
        <v>1.462</v>
      </c>
      <c r="R196" s="34">
        <v>15.872</v>
      </c>
      <c r="S196" s="33">
        <v>26.917000000000002</v>
      </c>
      <c r="T196" s="8">
        <v>70.319000000000003</v>
      </c>
      <c r="U196" s="34">
        <v>97.236999999999995</v>
      </c>
      <c r="V196" s="33">
        <v>5.2400000000000002E-2</v>
      </c>
      <c r="W196" s="8">
        <v>0.13031999999999999</v>
      </c>
      <c r="X196" s="34">
        <v>0.18271999999999999</v>
      </c>
      <c r="Y196" s="33">
        <v>80.05</v>
      </c>
      <c r="Z196" s="8">
        <v>0.15079999999999999</v>
      </c>
      <c r="AA196" s="34">
        <v>2.7530999999999999</v>
      </c>
      <c r="AB196" s="9">
        <v>112</v>
      </c>
      <c r="AC196" s="2"/>
      <c r="AD196" s="3" t="str">
        <f t="shared" ref="AD196:AD259" si="19">AD$3&amp;"("&amp;TEXT($M196,0)&amp;")="&amp;TEXT(A196,"#")</f>
        <v>SatTemp(192)=112</v>
      </c>
      <c r="AE196" s="3" t="str">
        <f t="shared" ref="AE196:AE259" si="20">AE$3&amp;"("&amp;TEXT($M196,0)&amp;")="&amp;TEXT(B196,"#.000000")</f>
        <v>SatPres(192)=1.352120</v>
      </c>
      <c r="AF196" s="3" t="str">
        <f t="shared" si="15"/>
        <v>Wtemp(192)=112</v>
      </c>
      <c r="AG196" s="3" t="str">
        <f t="shared" si="16"/>
        <v>W(192)=0.0633780</v>
      </c>
      <c r="AH196" s="3" t="str">
        <f t="shared" si="17"/>
        <v>Hfg(192)=1029.80</v>
      </c>
    </row>
    <row r="197" spans="1:34" x14ac:dyDescent="0.25">
      <c r="A197" s="10">
        <v>113</v>
      </c>
      <c r="B197" s="11">
        <v>1.3913800000000001</v>
      </c>
      <c r="C197" s="12">
        <v>2.8328799999999998</v>
      </c>
      <c r="D197" s="37">
        <v>1.618E-2</v>
      </c>
      <c r="E197" s="14">
        <v>244.36</v>
      </c>
      <c r="F197" s="39">
        <v>244.38</v>
      </c>
      <c r="G197" s="41">
        <v>81.010000000000005</v>
      </c>
      <c r="H197" s="14">
        <v>1029.23</v>
      </c>
      <c r="I197" s="39">
        <v>1110.24</v>
      </c>
      <c r="J197" s="42">
        <v>0.1525</v>
      </c>
      <c r="K197" s="15">
        <v>1.7971999999999999</v>
      </c>
      <c r="L197" s="43">
        <v>1.9497</v>
      </c>
      <c r="M197" s="16">
        <f t="shared" si="18"/>
        <v>193</v>
      </c>
      <c r="N197" s="24">
        <v>113</v>
      </c>
      <c r="O197" s="25">
        <v>6.5410999999999997E-2</v>
      </c>
      <c r="P197" s="33">
        <v>14.436</v>
      </c>
      <c r="Q197" s="8">
        <v>1.5109999999999999</v>
      </c>
      <c r="R197" s="34">
        <v>15.946999999999999</v>
      </c>
      <c r="S197" s="33">
        <v>27.158000000000001</v>
      </c>
      <c r="T197" s="8">
        <v>72.602999999999994</v>
      </c>
      <c r="U197" s="34">
        <v>99.76</v>
      </c>
      <c r="V197" s="33">
        <v>5.2819999999999999E-2</v>
      </c>
      <c r="W197" s="8">
        <v>0.13433999999999999</v>
      </c>
      <c r="X197" s="34">
        <v>0.18715999999999999</v>
      </c>
      <c r="Y197" s="33">
        <v>81.05</v>
      </c>
      <c r="Z197" s="8">
        <v>0.1525</v>
      </c>
      <c r="AA197" s="34">
        <v>2.83291</v>
      </c>
      <c r="AB197" s="9">
        <v>113</v>
      </c>
      <c r="AC197" s="2"/>
      <c r="AD197" s="3" t="str">
        <f t="shared" si="19"/>
        <v>SatTemp(193)=113</v>
      </c>
      <c r="AE197" s="3" t="str">
        <f t="shared" si="20"/>
        <v>SatPres(193)=1.391380</v>
      </c>
      <c r="AF197" s="3" t="str">
        <f t="shared" ref="AF197:AF260" si="21">AF$3&amp;"("&amp;TEXT($M197,0)&amp;")="&amp;TEXT(N197,"#")</f>
        <v>Wtemp(193)=113</v>
      </c>
      <c r="AG197" s="3" t="str">
        <f t="shared" ref="AG197:AG260" si="22">AG$3&amp;"("&amp;TEXT($M197,0)&amp;")="&amp;TEXT(O197,"0.0000000")</f>
        <v>W(193)=0.0654110</v>
      </c>
      <c r="AH197" s="3" t="str">
        <f t="shared" ref="AH197:AH260" si="23">AH$3&amp;"("&amp;TEXT($M197,0)&amp;")="&amp;TEXT(H197,"0.00")</f>
        <v>Hfg(193)=1029.23</v>
      </c>
    </row>
    <row r="198" spans="1:34" x14ac:dyDescent="0.25">
      <c r="A198" s="10">
        <v>114</v>
      </c>
      <c r="B198" s="11">
        <v>1.4316199999999999</v>
      </c>
      <c r="C198" s="12">
        <v>2.9148100000000001</v>
      </c>
      <c r="D198" s="37">
        <v>1.618E-2</v>
      </c>
      <c r="E198" s="14">
        <v>237.89</v>
      </c>
      <c r="F198" s="39">
        <v>237.9</v>
      </c>
      <c r="G198" s="41">
        <v>82</v>
      </c>
      <c r="H198" s="14">
        <v>1028.6600000000001</v>
      </c>
      <c r="I198" s="39">
        <v>1110.6600000000001</v>
      </c>
      <c r="J198" s="42">
        <v>0.15429999999999999</v>
      </c>
      <c r="K198" s="15">
        <v>1.7930999999999999</v>
      </c>
      <c r="L198" s="43">
        <v>1.9474</v>
      </c>
      <c r="M198" s="16">
        <f t="shared" ref="M198:M261" si="24">M197+1</f>
        <v>194</v>
      </c>
      <c r="N198" s="24">
        <v>114</v>
      </c>
      <c r="O198" s="25">
        <v>6.7512000000000003E-2</v>
      </c>
      <c r="P198" s="33">
        <v>14.461</v>
      </c>
      <c r="Q198" s="8">
        <v>1.5620000000000001</v>
      </c>
      <c r="R198" s="34">
        <v>16.023</v>
      </c>
      <c r="S198" s="33">
        <v>27.398</v>
      </c>
      <c r="T198" s="8">
        <v>74.963999999999999</v>
      </c>
      <c r="U198" s="34">
        <v>102.36199999999999</v>
      </c>
      <c r="V198" s="33">
        <v>5.3240000000000003E-2</v>
      </c>
      <c r="W198" s="8">
        <v>0.13847000000000001</v>
      </c>
      <c r="X198" s="34">
        <v>0.19172</v>
      </c>
      <c r="Y198" s="33">
        <v>82.04</v>
      </c>
      <c r="Z198" s="8">
        <v>0.15429999999999999</v>
      </c>
      <c r="AA198" s="34">
        <v>2.9149099999999999</v>
      </c>
      <c r="AB198" s="9">
        <v>114</v>
      </c>
      <c r="AC198" s="2"/>
      <c r="AD198" s="3" t="str">
        <f t="shared" si="19"/>
        <v>SatTemp(194)=114</v>
      </c>
      <c r="AE198" s="3" t="str">
        <f t="shared" si="20"/>
        <v>SatPres(194)=1.431620</v>
      </c>
      <c r="AF198" s="3" t="str">
        <f t="shared" si="21"/>
        <v>Wtemp(194)=114</v>
      </c>
      <c r="AG198" s="3" t="str">
        <f t="shared" si="22"/>
        <v>W(194)=0.0675120</v>
      </c>
      <c r="AH198" s="3" t="str">
        <f t="shared" si="23"/>
        <v>Hfg(194)=1028.66</v>
      </c>
    </row>
    <row r="199" spans="1:34" x14ac:dyDescent="0.25">
      <c r="A199" s="10">
        <v>115</v>
      </c>
      <c r="B199" s="11">
        <v>1.4728600000000001</v>
      </c>
      <c r="C199" s="12">
        <v>2.99878</v>
      </c>
      <c r="D199" s="37">
        <v>1.619E-2</v>
      </c>
      <c r="E199" s="14">
        <v>231.62</v>
      </c>
      <c r="F199" s="39">
        <v>231.63</v>
      </c>
      <c r="G199" s="41">
        <v>83</v>
      </c>
      <c r="H199" s="14">
        <v>1028.08</v>
      </c>
      <c r="I199" s="39">
        <v>1111.0899999999999</v>
      </c>
      <c r="J199" s="42">
        <v>0.156</v>
      </c>
      <c r="K199" s="15">
        <v>1.7889999999999999</v>
      </c>
      <c r="L199" s="43">
        <v>1.9450000000000001</v>
      </c>
      <c r="M199" s="16">
        <f t="shared" si="24"/>
        <v>195</v>
      </c>
      <c r="N199" s="24">
        <v>115</v>
      </c>
      <c r="O199" s="25">
        <v>6.9676000000000002E-2</v>
      </c>
      <c r="P199" s="33">
        <v>14.486000000000001</v>
      </c>
      <c r="Q199" s="8">
        <v>1.615</v>
      </c>
      <c r="R199" s="34">
        <v>16.100999999999999</v>
      </c>
      <c r="S199" s="33">
        <v>27.638999999999999</v>
      </c>
      <c r="T199" s="8">
        <v>77.396000000000001</v>
      </c>
      <c r="U199" s="34">
        <v>105.035</v>
      </c>
      <c r="V199" s="33">
        <v>5.3659999999999999E-2</v>
      </c>
      <c r="W199" s="8">
        <v>0.14274000000000001</v>
      </c>
      <c r="X199" s="34">
        <v>0.19639999999999999</v>
      </c>
      <c r="Y199" s="33">
        <v>83.04</v>
      </c>
      <c r="Z199" s="8">
        <v>0.156</v>
      </c>
      <c r="AA199" s="34">
        <v>2.9988299999999999</v>
      </c>
      <c r="AB199" s="9">
        <v>115</v>
      </c>
      <c r="AC199" s="2"/>
      <c r="AD199" s="3" t="str">
        <f t="shared" si="19"/>
        <v>SatTemp(195)=115</v>
      </c>
      <c r="AE199" s="3" t="str">
        <f t="shared" si="20"/>
        <v>SatPres(195)=1.472860</v>
      </c>
      <c r="AF199" s="3" t="str">
        <f t="shared" si="21"/>
        <v>Wtemp(195)=115</v>
      </c>
      <c r="AG199" s="3" t="str">
        <f t="shared" si="22"/>
        <v>W(195)=0.0696760</v>
      </c>
      <c r="AH199" s="3" t="str">
        <f t="shared" si="23"/>
        <v>Hfg(195)=1028.08</v>
      </c>
    </row>
    <row r="200" spans="1:34" x14ac:dyDescent="0.25">
      <c r="A200" s="10">
        <v>116</v>
      </c>
      <c r="B200" s="11">
        <v>1.51512</v>
      </c>
      <c r="C200" s="12">
        <v>3.0848100000000001</v>
      </c>
      <c r="D200" s="37">
        <v>1.619E-2</v>
      </c>
      <c r="E200" s="14">
        <v>225.53</v>
      </c>
      <c r="F200" s="39">
        <v>225.55</v>
      </c>
      <c r="G200" s="41">
        <v>84</v>
      </c>
      <c r="H200" s="14">
        <v>1027.51</v>
      </c>
      <c r="I200" s="39">
        <v>1111.51</v>
      </c>
      <c r="J200" s="42">
        <v>0.15770000000000001</v>
      </c>
      <c r="K200" s="15">
        <v>1.7848999999999999</v>
      </c>
      <c r="L200" s="43">
        <v>1.9426000000000001</v>
      </c>
      <c r="M200" s="16">
        <f t="shared" si="24"/>
        <v>196</v>
      </c>
      <c r="N200" s="24">
        <v>116</v>
      </c>
      <c r="O200" s="25">
        <v>7.1908E-2</v>
      </c>
      <c r="P200" s="33">
        <v>14.512</v>
      </c>
      <c r="Q200" s="8">
        <v>1.67</v>
      </c>
      <c r="R200" s="34">
        <v>16.181000000000001</v>
      </c>
      <c r="S200" s="33">
        <v>27.879000000000001</v>
      </c>
      <c r="T200" s="8">
        <v>79.906000000000006</v>
      </c>
      <c r="U200" s="34">
        <v>107.786</v>
      </c>
      <c r="V200" s="33">
        <v>5.4080000000000003E-2</v>
      </c>
      <c r="W200" s="8">
        <v>0.14713000000000001</v>
      </c>
      <c r="X200" s="34">
        <v>0.20121</v>
      </c>
      <c r="Y200" s="33">
        <v>84.04</v>
      </c>
      <c r="Z200" s="8">
        <v>0.15770000000000001</v>
      </c>
      <c r="AA200" s="34">
        <v>3.0848800000000001</v>
      </c>
      <c r="AB200" s="9">
        <v>116</v>
      </c>
      <c r="AC200" s="2"/>
      <c r="AD200" s="3" t="str">
        <f t="shared" si="19"/>
        <v>SatTemp(196)=116</v>
      </c>
      <c r="AE200" s="3" t="str">
        <f t="shared" si="20"/>
        <v>SatPres(196)=1.515120</v>
      </c>
      <c r="AF200" s="3" t="str">
        <f t="shared" si="21"/>
        <v>Wtemp(196)=116</v>
      </c>
      <c r="AG200" s="3" t="str">
        <f t="shared" si="22"/>
        <v>W(196)=0.0719080</v>
      </c>
      <c r="AH200" s="3" t="str">
        <f t="shared" si="23"/>
        <v>Hfg(196)=1027.51</v>
      </c>
    </row>
    <row r="201" spans="1:34" x14ac:dyDescent="0.25">
      <c r="A201" s="10">
        <v>117</v>
      </c>
      <c r="B201" s="11">
        <v>1.5584199999999999</v>
      </c>
      <c r="C201" s="12">
        <v>3.1729599999999998</v>
      </c>
      <c r="D201" s="37">
        <v>1.619E-2</v>
      </c>
      <c r="E201" s="14">
        <v>219.63</v>
      </c>
      <c r="F201" s="39">
        <v>219.65</v>
      </c>
      <c r="G201" s="41">
        <v>85</v>
      </c>
      <c r="H201" s="14">
        <v>1026.93</v>
      </c>
      <c r="I201" s="39">
        <v>1111.93</v>
      </c>
      <c r="J201" s="42">
        <v>0.1595</v>
      </c>
      <c r="K201" s="15">
        <v>1.7807999999999999</v>
      </c>
      <c r="L201" s="43">
        <v>1.9401999999999999</v>
      </c>
      <c r="M201" s="16">
        <f t="shared" si="24"/>
        <v>197</v>
      </c>
      <c r="N201" s="24">
        <v>117</v>
      </c>
      <c r="O201" s="25">
        <v>7.4210999999999999E-2</v>
      </c>
      <c r="P201" s="33">
        <v>14.537000000000001</v>
      </c>
      <c r="Q201" s="8">
        <v>1.726</v>
      </c>
      <c r="R201" s="34">
        <v>16.263000000000002</v>
      </c>
      <c r="S201" s="33">
        <v>28.12</v>
      </c>
      <c r="T201" s="8">
        <v>82.497</v>
      </c>
      <c r="U201" s="34">
        <v>110.617</v>
      </c>
      <c r="V201" s="33">
        <v>5.45E-2</v>
      </c>
      <c r="W201" s="8">
        <v>0.15165000000000001</v>
      </c>
      <c r="X201" s="34">
        <v>0.20615</v>
      </c>
      <c r="Y201" s="33">
        <v>85.04</v>
      </c>
      <c r="Z201" s="8">
        <v>0.1595</v>
      </c>
      <c r="AA201" s="34">
        <v>3.1730499999999999</v>
      </c>
      <c r="AB201" s="9">
        <v>117</v>
      </c>
      <c r="AC201" s="2"/>
      <c r="AD201" s="3" t="str">
        <f t="shared" si="19"/>
        <v>SatTemp(197)=117</v>
      </c>
      <c r="AE201" s="3" t="str">
        <f t="shared" si="20"/>
        <v>SatPres(197)=1.558420</v>
      </c>
      <c r="AF201" s="3" t="str">
        <f t="shared" si="21"/>
        <v>Wtemp(197)=117</v>
      </c>
      <c r="AG201" s="3" t="str">
        <f t="shared" si="22"/>
        <v>W(197)=0.0742110</v>
      </c>
      <c r="AH201" s="3" t="str">
        <f t="shared" si="23"/>
        <v>Hfg(197)=1026.93</v>
      </c>
    </row>
    <row r="202" spans="1:34" x14ac:dyDescent="0.25">
      <c r="A202" s="10">
        <v>118</v>
      </c>
      <c r="B202" s="11">
        <v>1.60277</v>
      </c>
      <c r="C202" s="12">
        <v>3.2632699999999999</v>
      </c>
      <c r="D202" s="37">
        <v>1.6199999999999999E-2</v>
      </c>
      <c r="E202" s="14">
        <v>213.91</v>
      </c>
      <c r="F202" s="39">
        <v>213.93</v>
      </c>
      <c r="G202" s="41">
        <v>86</v>
      </c>
      <c r="H202" s="14">
        <v>1026.3599999999999</v>
      </c>
      <c r="I202" s="39">
        <v>1112.3599999999999</v>
      </c>
      <c r="J202" s="42">
        <v>0.16120000000000001</v>
      </c>
      <c r="K202" s="15">
        <v>1.7766999999999999</v>
      </c>
      <c r="L202" s="43">
        <v>1.9379</v>
      </c>
      <c r="M202" s="16">
        <f t="shared" si="24"/>
        <v>198</v>
      </c>
      <c r="N202" s="24">
        <v>118</v>
      </c>
      <c r="O202" s="25">
        <v>7.6586000000000001E-2</v>
      </c>
      <c r="P202" s="33">
        <v>14.561999999999999</v>
      </c>
      <c r="Q202" s="8">
        <v>1.784</v>
      </c>
      <c r="R202" s="34">
        <v>16.346</v>
      </c>
      <c r="S202" s="33">
        <v>28.361000000000001</v>
      </c>
      <c r="T202" s="8">
        <v>85.168999999999997</v>
      </c>
      <c r="U202" s="34">
        <v>113.53</v>
      </c>
      <c r="V202" s="33">
        <v>5.4919999999999997E-2</v>
      </c>
      <c r="W202" s="8">
        <v>0.15631</v>
      </c>
      <c r="X202" s="34">
        <v>0.21121999999999999</v>
      </c>
      <c r="Y202" s="33">
        <v>86.04</v>
      </c>
      <c r="Z202" s="8">
        <v>0.16120000000000001</v>
      </c>
      <c r="AA202" s="34">
        <v>3.26335</v>
      </c>
      <c r="AB202" s="9">
        <v>118</v>
      </c>
      <c r="AC202" s="2"/>
      <c r="AD202" s="3" t="str">
        <f t="shared" si="19"/>
        <v>SatTemp(198)=118</v>
      </c>
      <c r="AE202" s="3" t="str">
        <f t="shared" si="20"/>
        <v>SatPres(198)=1.602770</v>
      </c>
      <c r="AF202" s="3" t="str">
        <f t="shared" si="21"/>
        <v>Wtemp(198)=118</v>
      </c>
      <c r="AG202" s="3" t="str">
        <f t="shared" si="22"/>
        <v>W(198)=0.0765860</v>
      </c>
      <c r="AH202" s="3" t="str">
        <f t="shared" si="23"/>
        <v>Hfg(198)=1026.36</v>
      </c>
    </row>
    <row r="203" spans="1:34" x14ac:dyDescent="0.25">
      <c r="A203" s="10">
        <v>119</v>
      </c>
      <c r="B203" s="11">
        <v>1.6482000000000001</v>
      </c>
      <c r="C203" s="12">
        <v>3.3557700000000001</v>
      </c>
      <c r="D203" s="37">
        <v>1.6199999999999999E-2</v>
      </c>
      <c r="E203" s="14">
        <v>208.36</v>
      </c>
      <c r="F203" s="39">
        <v>208.37</v>
      </c>
      <c r="G203" s="41">
        <v>87</v>
      </c>
      <c r="H203" s="14">
        <v>1025.78</v>
      </c>
      <c r="I203" s="39">
        <v>1112.78</v>
      </c>
      <c r="J203" s="42">
        <v>0.16289999999999999</v>
      </c>
      <c r="K203" s="15">
        <v>1.7726</v>
      </c>
      <c r="L203" s="43">
        <v>1.9356</v>
      </c>
      <c r="M203" s="16">
        <f t="shared" si="24"/>
        <v>199</v>
      </c>
      <c r="N203" s="24">
        <v>119</v>
      </c>
      <c r="O203" s="25">
        <v>7.9035999999999995E-2</v>
      </c>
      <c r="P203" s="33">
        <v>14.587</v>
      </c>
      <c r="Q203" s="8">
        <v>1.8440000000000001</v>
      </c>
      <c r="R203" s="34">
        <v>16.431999999999999</v>
      </c>
      <c r="S203" s="33">
        <v>28.600999999999999</v>
      </c>
      <c r="T203" s="8">
        <v>87.927000000000007</v>
      </c>
      <c r="U203" s="34">
        <v>116.52800000000001</v>
      </c>
      <c r="V203" s="33">
        <v>5.5329999999999997E-2</v>
      </c>
      <c r="W203" s="8">
        <v>0.16111</v>
      </c>
      <c r="X203" s="34">
        <v>0.21643999999999999</v>
      </c>
      <c r="Y203" s="33">
        <v>87.04</v>
      </c>
      <c r="Z203" s="8">
        <v>0.16289999999999999</v>
      </c>
      <c r="AA203" s="34">
        <v>3.3558599999999998</v>
      </c>
      <c r="AB203" s="9">
        <v>119</v>
      </c>
      <c r="AC203" s="2"/>
      <c r="AD203" s="3" t="str">
        <f t="shared" si="19"/>
        <v>SatTemp(199)=119</v>
      </c>
      <c r="AE203" s="3" t="str">
        <f t="shared" si="20"/>
        <v>SatPres(199)=1.648200</v>
      </c>
      <c r="AF203" s="3" t="str">
        <f t="shared" si="21"/>
        <v>Wtemp(199)=119</v>
      </c>
      <c r="AG203" s="3" t="str">
        <f t="shared" si="22"/>
        <v>W(199)=0.0790360</v>
      </c>
      <c r="AH203" s="3" t="str">
        <f t="shared" si="23"/>
        <v>Hfg(199)=1025.78</v>
      </c>
    </row>
    <row r="204" spans="1:34" x14ac:dyDescent="0.25">
      <c r="A204" s="10">
        <v>120</v>
      </c>
      <c r="B204" s="11">
        <v>1.6947399999999999</v>
      </c>
      <c r="C204" s="12">
        <v>3.45052</v>
      </c>
      <c r="D204" s="37">
        <v>1.6199999999999999E-2</v>
      </c>
      <c r="E204" s="14">
        <v>202.98</v>
      </c>
      <c r="F204" s="39">
        <v>202.99</v>
      </c>
      <c r="G204" s="41">
        <v>88</v>
      </c>
      <c r="H204" s="14">
        <v>1025.2</v>
      </c>
      <c r="I204" s="39">
        <v>1113.2</v>
      </c>
      <c r="J204" s="42">
        <v>0.16470000000000001</v>
      </c>
      <c r="K204" s="15">
        <v>1.7685999999999999</v>
      </c>
      <c r="L204" s="43">
        <v>1.9332</v>
      </c>
      <c r="M204" s="16">
        <f t="shared" si="24"/>
        <v>200</v>
      </c>
      <c r="N204" s="24">
        <v>120</v>
      </c>
      <c r="O204" s="25">
        <v>8.1559999999999994E-2</v>
      </c>
      <c r="P204" s="33">
        <v>14.613</v>
      </c>
      <c r="Q204" s="8">
        <v>1.9059999999999999</v>
      </c>
      <c r="R204" s="34">
        <v>16.518999999999998</v>
      </c>
      <c r="S204" s="33">
        <v>28.841999999999999</v>
      </c>
      <c r="T204" s="8">
        <v>90.77</v>
      </c>
      <c r="U204" s="34">
        <v>119.61199999999999</v>
      </c>
      <c r="V204" s="33">
        <v>5.5750000000000001E-2</v>
      </c>
      <c r="W204" s="8">
        <v>0.16605</v>
      </c>
      <c r="X204" s="34">
        <v>0.2218</v>
      </c>
      <c r="Y204" s="33">
        <v>88.04</v>
      </c>
      <c r="Z204" s="8">
        <v>0.16470000000000001</v>
      </c>
      <c r="AA204" s="34">
        <v>3.45052</v>
      </c>
      <c r="AB204" s="9">
        <v>120</v>
      </c>
      <c r="AC204" s="2"/>
      <c r="AD204" s="3" t="str">
        <f t="shared" si="19"/>
        <v>SatTemp(200)=120</v>
      </c>
      <c r="AE204" s="3" t="str">
        <f t="shared" si="20"/>
        <v>SatPres(200)=1.694740</v>
      </c>
      <c r="AF204" s="3" t="str">
        <f t="shared" si="21"/>
        <v>Wtemp(200)=120</v>
      </c>
      <c r="AG204" s="3" t="str">
        <f t="shared" si="22"/>
        <v>W(200)=0.0815600</v>
      </c>
      <c r="AH204" s="3" t="str">
        <f t="shared" si="23"/>
        <v>Hfg(200)=1025.20</v>
      </c>
    </row>
    <row r="205" spans="1:34" x14ac:dyDescent="0.25">
      <c r="A205" s="10">
        <v>121</v>
      </c>
      <c r="B205" s="11">
        <v>1.7423999999999999</v>
      </c>
      <c r="C205" s="12">
        <v>3.5475500000000002</v>
      </c>
      <c r="D205" s="37">
        <v>1.6209999999999999E-2</v>
      </c>
      <c r="E205" s="14">
        <v>197.76</v>
      </c>
      <c r="F205" s="39">
        <v>197.76</v>
      </c>
      <c r="G205" s="41">
        <v>89</v>
      </c>
      <c r="H205" s="14">
        <v>1024.6300000000001</v>
      </c>
      <c r="I205" s="39">
        <v>1113.6199999999999</v>
      </c>
      <c r="J205" s="42">
        <v>0.16639999999999999</v>
      </c>
      <c r="K205" s="15">
        <v>1.7645</v>
      </c>
      <c r="L205" s="43">
        <v>1.9309000000000001</v>
      </c>
      <c r="M205" s="16">
        <f t="shared" si="24"/>
        <v>201</v>
      </c>
      <c r="N205" s="24">
        <v>121</v>
      </c>
      <c r="O205" s="25">
        <v>8.4168999999999994E-2</v>
      </c>
      <c r="P205" s="33">
        <v>14.638</v>
      </c>
      <c r="Q205" s="8">
        <v>1.9710000000000001</v>
      </c>
      <c r="R205" s="34">
        <v>16.609000000000002</v>
      </c>
      <c r="S205" s="33">
        <v>29.082999999999998</v>
      </c>
      <c r="T205" s="8">
        <v>93.709000000000003</v>
      </c>
      <c r="U205" s="34">
        <v>122.792</v>
      </c>
      <c r="V205" s="33">
        <v>5.6160000000000002E-2</v>
      </c>
      <c r="W205" s="8">
        <v>0.17115</v>
      </c>
      <c r="X205" s="34">
        <v>0.22731000000000001</v>
      </c>
      <c r="Y205" s="33">
        <v>89.04</v>
      </c>
      <c r="Z205" s="8">
        <v>0.16639999999999999</v>
      </c>
      <c r="AA205" s="34">
        <v>3.5476399999999999</v>
      </c>
      <c r="AB205" s="9">
        <v>121</v>
      </c>
      <c r="AC205" s="2"/>
      <c r="AD205" s="3" t="str">
        <f t="shared" si="19"/>
        <v>SatTemp(201)=121</v>
      </c>
      <c r="AE205" s="3" t="str">
        <f t="shared" si="20"/>
        <v>SatPres(201)=1.742400</v>
      </c>
      <c r="AF205" s="3" t="str">
        <f t="shared" si="21"/>
        <v>Wtemp(201)=121</v>
      </c>
      <c r="AG205" s="3" t="str">
        <f t="shared" si="22"/>
        <v>W(201)=0.0841690</v>
      </c>
      <c r="AH205" s="3" t="str">
        <f t="shared" si="23"/>
        <v>Hfg(201)=1024.63</v>
      </c>
    </row>
    <row r="206" spans="1:34" x14ac:dyDescent="0.25">
      <c r="A206" s="10">
        <v>122</v>
      </c>
      <c r="B206" s="11">
        <v>1.7911699999999999</v>
      </c>
      <c r="C206" s="12">
        <v>3.6469100000000001</v>
      </c>
      <c r="D206" s="37">
        <v>1.6209999999999999E-2</v>
      </c>
      <c r="E206" s="14">
        <v>192.69</v>
      </c>
      <c r="F206" s="39">
        <v>192.69</v>
      </c>
      <c r="G206" s="41">
        <v>90</v>
      </c>
      <c r="H206" s="14">
        <v>1024.05</v>
      </c>
      <c r="I206" s="39">
        <v>1114.05</v>
      </c>
      <c r="J206" s="42">
        <v>0.1681</v>
      </c>
      <c r="K206" s="15">
        <v>1.7605</v>
      </c>
      <c r="L206" s="43">
        <v>1.9286000000000001</v>
      </c>
      <c r="M206" s="16">
        <f t="shared" si="24"/>
        <v>202</v>
      </c>
      <c r="N206" s="24">
        <v>122</v>
      </c>
      <c r="O206" s="25">
        <v>8.6860000000000007E-2</v>
      </c>
      <c r="P206" s="33">
        <v>14.663</v>
      </c>
      <c r="Q206" s="8">
        <v>2.0369999999999999</v>
      </c>
      <c r="R206" s="34">
        <v>16.7</v>
      </c>
      <c r="S206" s="33">
        <v>29.323</v>
      </c>
      <c r="T206" s="8">
        <v>96.742000000000004</v>
      </c>
      <c r="U206" s="34">
        <v>126.065</v>
      </c>
      <c r="V206" s="33">
        <v>5.6579999999999998E-2</v>
      </c>
      <c r="W206" s="8">
        <v>0.1764</v>
      </c>
      <c r="X206" s="34">
        <v>0.23297999999999999</v>
      </c>
      <c r="Y206" s="33">
        <v>90.03</v>
      </c>
      <c r="Z206" s="8">
        <v>0.1681</v>
      </c>
      <c r="AA206" s="34">
        <v>3.6470400000000001</v>
      </c>
      <c r="AB206" s="9">
        <v>122</v>
      </c>
      <c r="AC206" s="2"/>
      <c r="AD206" s="3" t="str">
        <f t="shared" si="19"/>
        <v>SatTemp(202)=122</v>
      </c>
      <c r="AE206" s="3" t="str">
        <f t="shared" si="20"/>
        <v>SatPres(202)=1.791170</v>
      </c>
      <c r="AF206" s="3" t="str">
        <f t="shared" si="21"/>
        <v>Wtemp(202)=122</v>
      </c>
      <c r="AG206" s="3" t="str">
        <f t="shared" si="22"/>
        <v>W(202)=0.0868600</v>
      </c>
      <c r="AH206" s="3" t="str">
        <f t="shared" si="23"/>
        <v>Hfg(202)=1024.05</v>
      </c>
    </row>
    <row r="207" spans="1:34" x14ac:dyDescent="0.25">
      <c r="A207" s="10">
        <v>123</v>
      </c>
      <c r="B207" s="11">
        <v>1.84117</v>
      </c>
      <c r="C207" s="12">
        <v>3.7486299999999999</v>
      </c>
      <c r="D207" s="37">
        <v>1.6219999999999998E-2</v>
      </c>
      <c r="E207" s="14">
        <v>187.78</v>
      </c>
      <c r="F207" s="39">
        <v>187.78</v>
      </c>
      <c r="G207" s="41">
        <v>90.99</v>
      </c>
      <c r="H207" s="14">
        <v>1023.47</v>
      </c>
      <c r="I207" s="39">
        <v>1114.47</v>
      </c>
      <c r="J207" s="42">
        <v>0.16980000000000001</v>
      </c>
      <c r="K207" s="15">
        <v>1.7565</v>
      </c>
      <c r="L207" s="43">
        <v>1.9262999999999999</v>
      </c>
      <c r="M207" s="16">
        <f t="shared" si="24"/>
        <v>203</v>
      </c>
      <c r="N207" s="24">
        <v>123</v>
      </c>
      <c r="O207" s="25">
        <v>8.9633000000000004E-2</v>
      </c>
      <c r="P207" s="33">
        <v>14.688000000000001</v>
      </c>
      <c r="Q207" s="8">
        <v>2.1059999999999999</v>
      </c>
      <c r="R207" s="34">
        <v>16.794</v>
      </c>
      <c r="S207" s="33">
        <v>29.564</v>
      </c>
      <c r="T207" s="8">
        <v>99.867999999999995</v>
      </c>
      <c r="U207" s="34">
        <v>129.43199999999999</v>
      </c>
      <c r="V207" s="33">
        <v>5.6989999999999999E-2</v>
      </c>
      <c r="W207" s="8">
        <v>0.18181</v>
      </c>
      <c r="X207" s="34">
        <v>0.23880000000000001</v>
      </c>
      <c r="Y207" s="33">
        <v>91.03</v>
      </c>
      <c r="Z207" s="8">
        <v>0.16980000000000001</v>
      </c>
      <c r="AA207" s="34">
        <v>3.74871</v>
      </c>
      <c r="AB207" s="9">
        <v>123</v>
      </c>
      <c r="AC207" s="2"/>
      <c r="AD207" s="3" t="str">
        <f t="shared" si="19"/>
        <v>SatTemp(203)=123</v>
      </c>
      <c r="AE207" s="3" t="str">
        <f t="shared" si="20"/>
        <v>SatPres(203)=1.841170</v>
      </c>
      <c r="AF207" s="3" t="str">
        <f t="shared" si="21"/>
        <v>Wtemp(203)=123</v>
      </c>
      <c r="AG207" s="3" t="str">
        <f t="shared" si="22"/>
        <v>W(203)=0.0896330</v>
      </c>
      <c r="AH207" s="3" t="str">
        <f t="shared" si="23"/>
        <v>Hfg(203)=1023.47</v>
      </c>
    </row>
    <row r="208" spans="1:34" x14ac:dyDescent="0.25">
      <c r="A208" s="10">
        <v>124</v>
      </c>
      <c r="B208" s="11">
        <v>1.8923300000000001</v>
      </c>
      <c r="C208" s="12">
        <v>3.8528199999999999</v>
      </c>
      <c r="D208" s="37">
        <v>1.6219999999999998E-2</v>
      </c>
      <c r="E208" s="14">
        <v>182.98</v>
      </c>
      <c r="F208" s="39">
        <v>182.99</v>
      </c>
      <c r="G208" s="41">
        <v>91.99</v>
      </c>
      <c r="H208" s="14">
        <v>1022.9</v>
      </c>
      <c r="I208" s="39">
        <v>1114.8900000000001</v>
      </c>
      <c r="J208" s="42">
        <v>0.17150000000000001</v>
      </c>
      <c r="K208" s="15">
        <v>1.7524999999999999</v>
      </c>
      <c r="L208" s="43">
        <v>1.9239999999999999</v>
      </c>
      <c r="M208" s="16">
        <f t="shared" si="24"/>
        <v>204</v>
      </c>
      <c r="N208" s="24">
        <v>124</v>
      </c>
      <c r="O208" s="25">
        <v>9.2499999999999999E-2</v>
      </c>
      <c r="P208" s="33">
        <v>14.714</v>
      </c>
      <c r="Q208" s="8">
        <v>2.1760000000000002</v>
      </c>
      <c r="R208" s="34">
        <v>16.89</v>
      </c>
      <c r="S208" s="33">
        <v>29.805</v>
      </c>
      <c r="T208" s="8">
        <v>103.102</v>
      </c>
      <c r="U208" s="34">
        <v>132.90700000000001</v>
      </c>
      <c r="V208" s="33">
        <v>5.74E-2</v>
      </c>
      <c r="W208" s="8">
        <v>0.18739</v>
      </c>
      <c r="X208" s="34">
        <v>0.24479999999999999</v>
      </c>
      <c r="Y208" s="33">
        <v>92.03</v>
      </c>
      <c r="Z208" s="8">
        <v>0.17150000000000001</v>
      </c>
      <c r="AA208" s="34">
        <v>3.8529800000000001</v>
      </c>
      <c r="AB208" s="9">
        <v>124</v>
      </c>
      <c r="AC208" s="2"/>
      <c r="AD208" s="3" t="str">
        <f t="shared" si="19"/>
        <v>SatTemp(204)=124</v>
      </c>
      <c r="AE208" s="3" t="str">
        <f t="shared" si="20"/>
        <v>SatPres(204)=1.892330</v>
      </c>
      <c r="AF208" s="3" t="str">
        <f t="shared" si="21"/>
        <v>Wtemp(204)=124</v>
      </c>
      <c r="AG208" s="3" t="str">
        <f t="shared" si="22"/>
        <v>W(204)=0.0925000</v>
      </c>
      <c r="AH208" s="3" t="str">
        <f t="shared" si="23"/>
        <v>Hfg(204)=1022.90</v>
      </c>
    </row>
    <row r="209" spans="1:34" x14ac:dyDescent="0.25">
      <c r="A209" s="10">
        <v>125</v>
      </c>
      <c r="B209" s="11">
        <v>1.9447000000000001</v>
      </c>
      <c r="C209" s="12">
        <v>3.9594499999999999</v>
      </c>
      <c r="D209" s="37">
        <v>1.6230000000000001E-2</v>
      </c>
      <c r="E209" s="14">
        <v>178.34</v>
      </c>
      <c r="F209" s="39">
        <v>178.36</v>
      </c>
      <c r="G209" s="41">
        <v>92.99</v>
      </c>
      <c r="H209" s="14">
        <v>1022.32</v>
      </c>
      <c r="I209" s="39">
        <v>1115.31</v>
      </c>
      <c r="J209" s="42">
        <v>0.17319999999999999</v>
      </c>
      <c r="K209" s="15">
        <v>1.7484999999999999</v>
      </c>
      <c r="L209" s="43">
        <v>1.9217</v>
      </c>
      <c r="M209" s="16">
        <f t="shared" si="24"/>
        <v>205</v>
      </c>
      <c r="N209" s="24">
        <v>125</v>
      </c>
      <c r="O209" s="25">
        <v>9.5455999999999999E-2</v>
      </c>
      <c r="P209" s="33">
        <v>14.739000000000001</v>
      </c>
      <c r="Q209" s="8">
        <v>2.25</v>
      </c>
      <c r="R209" s="34">
        <v>16.989000000000001</v>
      </c>
      <c r="S209" s="33">
        <v>30.045000000000002</v>
      </c>
      <c r="T209" s="8">
        <v>106.437</v>
      </c>
      <c r="U209" s="34">
        <v>136.482</v>
      </c>
      <c r="V209" s="33">
        <v>5.781E-2</v>
      </c>
      <c r="W209" s="8">
        <v>0.19314000000000001</v>
      </c>
      <c r="X209" s="34">
        <v>0.25096000000000002</v>
      </c>
      <c r="Y209" s="33">
        <v>93.03</v>
      </c>
      <c r="Z209" s="8">
        <v>0.17319999999999999</v>
      </c>
      <c r="AA209" s="34">
        <v>3.9596100000000001</v>
      </c>
      <c r="AB209" s="9">
        <v>125</v>
      </c>
      <c r="AC209" s="2"/>
      <c r="AD209" s="3" t="str">
        <f t="shared" si="19"/>
        <v>SatTemp(205)=125</v>
      </c>
      <c r="AE209" s="3" t="str">
        <f t="shared" si="20"/>
        <v>SatPres(205)=1.944700</v>
      </c>
      <c r="AF209" s="3" t="str">
        <f t="shared" si="21"/>
        <v>Wtemp(205)=125</v>
      </c>
      <c r="AG209" s="3" t="str">
        <f t="shared" si="22"/>
        <v>W(205)=0.0954560</v>
      </c>
      <c r="AH209" s="3" t="str">
        <f t="shared" si="23"/>
        <v>Hfg(205)=1022.32</v>
      </c>
    </row>
    <row r="210" spans="1:34" x14ac:dyDescent="0.25">
      <c r="A210" s="10">
        <v>126</v>
      </c>
      <c r="B210" s="11">
        <v>1.99831</v>
      </c>
      <c r="C210" s="12">
        <v>4.0686</v>
      </c>
      <c r="D210" s="37">
        <v>1.6230000000000001E-2</v>
      </c>
      <c r="E210" s="14">
        <v>173.85</v>
      </c>
      <c r="F210" s="39">
        <v>173.86</v>
      </c>
      <c r="G210" s="41">
        <v>93.99</v>
      </c>
      <c r="H210" s="14">
        <v>1021.74</v>
      </c>
      <c r="I210" s="39">
        <v>1115.73</v>
      </c>
      <c r="J210" s="42">
        <v>0.1749</v>
      </c>
      <c r="K210" s="15">
        <v>1.7444999999999999</v>
      </c>
      <c r="L210" s="43">
        <v>1.9195</v>
      </c>
      <c r="M210" s="16">
        <f t="shared" si="24"/>
        <v>206</v>
      </c>
      <c r="N210" s="24">
        <v>126</v>
      </c>
      <c r="O210" s="25">
        <v>9.8503999999999994E-2</v>
      </c>
      <c r="P210" s="33">
        <v>14.763999999999999</v>
      </c>
      <c r="Q210" s="8">
        <v>2.3250000000000002</v>
      </c>
      <c r="R210" s="34">
        <v>17.09</v>
      </c>
      <c r="S210" s="33">
        <v>30.286000000000001</v>
      </c>
      <c r="T210" s="8">
        <v>109.877</v>
      </c>
      <c r="U210" s="34">
        <v>140.16300000000001</v>
      </c>
      <c r="V210" s="33">
        <v>5.8229999999999997E-2</v>
      </c>
      <c r="W210" s="8">
        <v>0.19907</v>
      </c>
      <c r="X210" s="34">
        <v>0.25729000000000002</v>
      </c>
      <c r="Y210" s="33">
        <v>94.03</v>
      </c>
      <c r="Z210" s="8">
        <v>0.1749</v>
      </c>
      <c r="AA210" s="34">
        <v>4.0686299999999997</v>
      </c>
      <c r="AB210" s="9">
        <v>126</v>
      </c>
      <c r="AC210" s="2"/>
      <c r="AD210" s="3" t="str">
        <f t="shared" si="19"/>
        <v>SatTemp(206)=126</v>
      </c>
      <c r="AE210" s="3" t="str">
        <f t="shared" si="20"/>
        <v>SatPres(206)=1.998310</v>
      </c>
      <c r="AF210" s="3" t="str">
        <f t="shared" si="21"/>
        <v>Wtemp(206)=126</v>
      </c>
      <c r="AG210" s="3" t="str">
        <f t="shared" si="22"/>
        <v>W(206)=0.0985040</v>
      </c>
      <c r="AH210" s="3" t="str">
        <f t="shared" si="23"/>
        <v>Hfg(206)=1021.74</v>
      </c>
    </row>
    <row r="211" spans="1:34" x14ac:dyDescent="0.25">
      <c r="A211" s="10">
        <v>127</v>
      </c>
      <c r="B211" s="11">
        <v>2.0531799999999998</v>
      </c>
      <c r="C211" s="12">
        <v>4.18032</v>
      </c>
      <c r="D211" s="37">
        <v>1.6230000000000001E-2</v>
      </c>
      <c r="E211" s="14">
        <v>169.47</v>
      </c>
      <c r="F211" s="39">
        <v>169.49</v>
      </c>
      <c r="G211" s="41">
        <v>94.99</v>
      </c>
      <c r="H211" s="14">
        <v>1021.16</v>
      </c>
      <c r="I211" s="39">
        <v>1116.1500000000001</v>
      </c>
      <c r="J211" s="42">
        <v>0.17660000000000001</v>
      </c>
      <c r="K211" s="15">
        <v>1.7405999999999999</v>
      </c>
      <c r="L211" s="43">
        <v>1.9172</v>
      </c>
      <c r="M211" s="16">
        <f t="shared" si="24"/>
        <v>207</v>
      </c>
      <c r="N211" s="24">
        <v>127</v>
      </c>
      <c r="O211" s="25">
        <v>0.101657</v>
      </c>
      <c r="P211" s="33">
        <v>14.789</v>
      </c>
      <c r="Q211" s="8">
        <v>2.4039999999999999</v>
      </c>
      <c r="R211" s="34">
        <v>17.193000000000001</v>
      </c>
      <c r="S211" s="33">
        <v>30.527000000000001</v>
      </c>
      <c r="T211" s="8">
        <v>113.438</v>
      </c>
      <c r="U211" s="34">
        <v>143.965</v>
      </c>
      <c r="V211" s="33">
        <v>5.8639999999999998E-2</v>
      </c>
      <c r="W211" s="8">
        <v>0.20519000000000001</v>
      </c>
      <c r="X211" s="34">
        <v>0.26382</v>
      </c>
      <c r="Y211" s="33">
        <v>95.03</v>
      </c>
      <c r="Z211" s="8">
        <v>0.17660000000000001</v>
      </c>
      <c r="AA211" s="34">
        <v>4.1804600000000001</v>
      </c>
      <c r="AB211" s="9">
        <v>127</v>
      </c>
      <c r="AC211" s="2"/>
      <c r="AD211" s="3" t="str">
        <f t="shared" si="19"/>
        <v>SatTemp(207)=127</v>
      </c>
      <c r="AE211" s="3" t="str">
        <f t="shared" si="20"/>
        <v>SatPres(207)=2.053180</v>
      </c>
      <c r="AF211" s="3" t="str">
        <f t="shared" si="21"/>
        <v>Wtemp(207)=127</v>
      </c>
      <c r="AG211" s="3" t="str">
        <f t="shared" si="22"/>
        <v>W(207)=0.1016570</v>
      </c>
      <c r="AH211" s="3" t="str">
        <f t="shared" si="23"/>
        <v>Hfg(207)=1021.16</v>
      </c>
    </row>
    <row r="212" spans="1:34" x14ac:dyDescent="0.25">
      <c r="A212" s="10">
        <v>128</v>
      </c>
      <c r="B212" s="11">
        <v>2.10934</v>
      </c>
      <c r="C212" s="12">
        <v>4.2946499999999999</v>
      </c>
      <c r="D212" s="37">
        <v>1.6240000000000001E-2</v>
      </c>
      <c r="E212" s="14">
        <v>165.23</v>
      </c>
      <c r="F212" s="39">
        <v>165.25</v>
      </c>
      <c r="G212" s="41">
        <v>95.99</v>
      </c>
      <c r="H212" s="14">
        <v>1020.58</v>
      </c>
      <c r="I212" s="39">
        <v>1116.57</v>
      </c>
      <c r="J212" s="42">
        <v>0.17829999999999999</v>
      </c>
      <c r="K212" s="15">
        <v>1.7365999999999999</v>
      </c>
      <c r="L212" s="43">
        <v>1.915</v>
      </c>
      <c r="M212" s="16">
        <f t="shared" si="24"/>
        <v>208</v>
      </c>
      <c r="N212" s="24">
        <v>128</v>
      </c>
      <c r="O212" s="25">
        <v>0.10491</v>
      </c>
      <c r="P212" s="33">
        <v>14.815</v>
      </c>
      <c r="Q212" s="8">
        <v>2.4849999999999999</v>
      </c>
      <c r="R212" s="34">
        <v>17.298999999999999</v>
      </c>
      <c r="S212" s="33">
        <v>30.766999999999999</v>
      </c>
      <c r="T212" s="8">
        <v>117.111</v>
      </c>
      <c r="U212" s="34">
        <v>147.87799999999999</v>
      </c>
      <c r="V212" s="33">
        <v>5.9049999999999998E-2</v>
      </c>
      <c r="W212" s="8">
        <v>0.21149000000000001</v>
      </c>
      <c r="X212" s="34">
        <v>0.27054</v>
      </c>
      <c r="Y212" s="33">
        <v>96.03</v>
      </c>
      <c r="Z212" s="8">
        <v>0.17829999999999999</v>
      </c>
      <c r="AA212" s="34">
        <v>4.2947699999999998</v>
      </c>
      <c r="AB212" s="9">
        <v>128</v>
      </c>
      <c r="AC212" s="2"/>
      <c r="AD212" s="3" t="str">
        <f t="shared" si="19"/>
        <v>SatTemp(208)=128</v>
      </c>
      <c r="AE212" s="3" t="str">
        <f t="shared" si="20"/>
        <v>SatPres(208)=2.109340</v>
      </c>
      <c r="AF212" s="3" t="str">
        <f t="shared" si="21"/>
        <v>Wtemp(208)=128</v>
      </c>
      <c r="AG212" s="3" t="str">
        <f t="shared" si="22"/>
        <v>W(208)=0.1049100</v>
      </c>
      <c r="AH212" s="3" t="str">
        <f t="shared" si="23"/>
        <v>Hfg(208)=1020.58</v>
      </c>
    </row>
    <row r="213" spans="1:34" x14ac:dyDescent="0.25">
      <c r="A213" s="10">
        <v>129</v>
      </c>
      <c r="B213" s="11">
        <v>2.1667999999999998</v>
      </c>
      <c r="C213" s="12">
        <v>4.4116499999999998</v>
      </c>
      <c r="D213" s="37">
        <v>1.6240000000000001E-2</v>
      </c>
      <c r="E213" s="14">
        <v>161.11000000000001</v>
      </c>
      <c r="F213" s="39">
        <v>161.12</v>
      </c>
      <c r="G213" s="41">
        <v>96.99</v>
      </c>
      <c r="H213" s="14">
        <v>1020</v>
      </c>
      <c r="I213" s="39">
        <v>1116.99</v>
      </c>
      <c r="J213" s="42">
        <v>0.18</v>
      </c>
      <c r="K213" s="15">
        <v>1.7326999999999999</v>
      </c>
      <c r="L213" s="43">
        <v>1.9127000000000001</v>
      </c>
      <c r="M213" s="16">
        <f t="shared" si="24"/>
        <v>209</v>
      </c>
      <c r="N213" s="24">
        <v>129</v>
      </c>
      <c r="O213" s="25">
        <v>0.10827000000000001</v>
      </c>
      <c r="P213" s="33">
        <v>14.84</v>
      </c>
      <c r="Q213" s="8">
        <v>2.569</v>
      </c>
      <c r="R213" s="34">
        <v>17.408999999999999</v>
      </c>
      <c r="S213" s="33">
        <v>31.007999999999999</v>
      </c>
      <c r="T213" s="8">
        <v>120.908</v>
      </c>
      <c r="U213" s="34">
        <v>151.916</v>
      </c>
      <c r="V213" s="33">
        <v>0.218</v>
      </c>
      <c r="W213" s="8">
        <v>0.21809999999999999</v>
      </c>
      <c r="X213" s="34">
        <v>0.27744999999999997</v>
      </c>
      <c r="Y213" s="33">
        <v>97.03</v>
      </c>
      <c r="Z213" s="8">
        <v>0.18</v>
      </c>
      <c r="AA213" s="34">
        <v>4.41181</v>
      </c>
      <c r="AB213" s="9">
        <v>129</v>
      </c>
      <c r="AC213" s="2"/>
      <c r="AD213" s="3" t="str">
        <f t="shared" si="19"/>
        <v>SatTemp(209)=129</v>
      </c>
      <c r="AE213" s="3" t="str">
        <f t="shared" si="20"/>
        <v>SatPres(209)=2.166800</v>
      </c>
      <c r="AF213" s="3" t="str">
        <f t="shared" si="21"/>
        <v>Wtemp(209)=129</v>
      </c>
      <c r="AG213" s="3" t="str">
        <f t="shared" si="22"/>
        <v>W(209)=0.1082700</v>
      </c>
      <c r="AH213" s="3" t="str">
        <f t="shared" si="23"/>
        <v>Hfg(209)=1020.00</v>
      </c>
    </row>
    <row r="214" spans="1:34" x14ac:dyDescent="0.25">
      <c r="A214" s="10">
        <v>130</v>
      </c>
      <c r="B214" s="11">
        <v>2.2256</v>
      </c>
      <c r="C214" s="12">
        <v>4.5313600000000003</v>
      </c>
      <c r="D214" s="37">
        <v>1.6250000000000001E-2</v>
      </c>
      <c r="E214" s="14">
        <v>157.11000000000001</v>
      </c>
      <c r="F214" s="39">
        <v>157.12</v>
      </c>
      <c r="G214" s="41">
        <v>97.99</v>
      </c>
      <c r="H214" s="14">
        <v>1019.42</v>
      </c>
      <c r="I214" s="39">
        <v>1117.4100000000001</v>
      </c>
      <c r="J214" s="42">
        <v>0.1817</v>
      </c>
      <c r="K214" s="15">
        <v>1.7287999999999999</v>
      </c>
      <c r="L214" s="43">
        <v>1.9105000000000001</v>
      </c>
      <c r="M214" s="16">
        <f t="shared" si="24"/>
        <v>210</v>
      </c>
      <c r="N214" s="24">
        <v>130</v>
      </c>
      <c r="O214" s="25">
        <v>0.111738</v>
      </c>
      <c r="P214" s="33">
        <v>14.865</v>
      </c>
      <c r="Q214" s="8">
        <v>2.6549999999999998</v>
      </c>
      <c r="R214" s="34">
        <v>17.52</v>
      </c>
      <c r="S214" s="33">
        <v>31.248999999999999</v>
      </c>
      <c r="T214" s="8">
        <v>124.828</v>
      </c>
      <c r="U214" s="34">
        <v>156.07599999999999</v>
      </c>
      <c r="V214" s="33">
        <v>5.9859999999999997E-2</v>
      </c>
      <c r="W214" s="8">
        <v>0.22470000000000001</v>
      </c>
      <c r="X214" s="34">
        <v>0.28456999999999999</v>
      </c>
      <c r="Y214" s="33">
        <v>98.03</v>
      </c>
      <c r="Z214" s="8">
        <v>0.1817</v>
      </c>
      <c r="AA214" s="34">
        <v>4.5314800000000002</v>
      </c>
      <c r="AB214" s="9">
        <v>130</v>
      </c>
      <c r="AC214" s="2"/>
      <c r="AD214" s="3" t="str">
        <f t="shared" si="19"/>
        <v>SatTemp(210)=130</v>
      </c>
      <c r="AE214" s="3" t="str">
        <f t="shared" si="20"/>
        <v>SatPres(210)=2.225600</v>
      </c>
      <c r="AF214" s="3" t="str">
        <f t="shared" si="21"/>
        <v>Wtemp(210)=130</v>
      </c>
      <c r="AG214" s="3" t="str">
        <f t="shared" si="22"/>
        <v>W(210)=0.1117380</v>
      </c>
      <c r="AH214" s="3" t="str">
        <f t="shared" si="23"/>
        <v>Hfg(210)=1019.42</v>
      </c>
    </row>
    <row r="215" spans="1:34" x14ac:dyDescent="0.25">
      <c r="A215" s="10">
        <v>131</v>
      </c>
      <c r="B215" s="11">
        <v>2.2857599999999998</v>
      </c>
      <c r="C215" s="12">
        <v>4.6538399999999998</v>
      </c>
      <c r="D215" s="37">
        <v>1.6250000000000001E-2</v>
      </c>
      <c r="E215" s="14">
        <v>153.22</v>
      </c>
      <c r="F215" s="39">
        <v>153.22999999999999</v>
      </c>
      <c r="G215" s="41">
        <v>98.99</v>
      </c>
      <c r="H215" s="14">
        <v>1018.84</v>
      </c>
      <c r="I215" s="39">
        <v>1117.83</v>
      </c>
      <c r="J215" s="42">
        <v>0.18340000000000001</v>
      </c>
      <c r="K215" s="15">
        <v>1.7249000000000001</v>
      </c>
      <c r="L215" s="43">
        <v>1.9083000000000001</v>
      </c>
      <c r="M215" s="16">
        <f t="shared" si="24"/>
        <v>211</v>
      </c>
      <c r="N215" s="24">
        <v>131</v>
      </c>
      <c r="O215" s="25">
        <v>0.11532199999999999</v>
      </c>
      <c r="P215" s="33">
        <v>14.891</v>
      </c>
      <c r="Q215" s="8">
        <v>2.7450000000000001</v>
      </c>
      <c r="R215" s="34">
        <v>17.635000000000002</v>
      </c>
      <c r="S215" s="33">
        <v>31.489000000000001</v>
      </c>
      <c r="T215" s="8">
        <v>128.88</v>
      </c>
      <c r="U215" s="34">
        <v>160.37</v>
      </c>
      <c r="V215" s="33">
        <v>6.0269999999999997E-2</v>
      </c>
      <c r="W215" s="8">
        <v>0.23161999999999999</v>
      </c>
      <c r="X215" s="34">
        <v>0.29189999999999999</v>
      </c>
      <c r="Y215" s="33">
        <v>99.02</v>
      </c>
      <c r="Z215" s="8">
        <v>0.18340000000000001</v>
      </c>
      <c r="AA215" s="34">
        <v>4.6539700000000002</v>
      </c>
      <c r="AB215" s="9">
        <v>131</v>
      </c>
      <c r="AC215" s="2"/>
      <c r="AD215" s="3" t="str">
        <f t="shared" si="19"/>
        <v>SatTemp(211)=131</v>
      </c>
      <c r="AE215" s="3" t="str">
        <f t="shared" si="20"/>
        <v>SatPres(211)=2.285760</v>
      </c>
      <c r="AF215" s="3" t="str">
        <f t="shared" si="21"/>
        <v>Wtemp(211)=131</v>
      </c>
      <c r="AG215" s="3" t="str">
        <f t="shared" si="22"/>
        <v>W(211)=0.1153220</v>
      </c>
      <c r="AH215" s="3" t="str">
        <f t="shared" si="23"/>
        <v>Hfg(211)=1018.84</v>
      </c>
    </row>
    <row r="216" spans="1:34" x14ac:dyDescent="0.25">
      <c r="A216" s="10">
        <v>132</v>
      </c>
      <c r="B216" s="11">
        <v>2.3473000000000002</v>
      </c>
      <c r="C216" s="12">
        <v>4.7791399999999999</v>
      </c>
      <c r="D216" s="37">
        <v>1.626E-2</v>
      </c>
      <c r="E216" s="14">
        <v>149.44</v>
      </c>
      <c r="F216" s="39">
        <v>149.46</v>
      </c>
      <c r="G216" s="41">
        <v>99.99</v>
      </c>
      <c r="H216" s="14">
        <v>1018.26</v>
      </c>
      <c r="I216" s="39">
        <v>1118.25</v>
      </c>
      <c r="J216" s="42">
        <v>0.18509999999999999</v>
      </c>
      <c r="K216" s="15">
        <v>1.7210000000000001</v>
      </c>
      <c r="L216" s="43">
        <v>1.9060999999999999</v>
      </c>
      <c r="M216" s="16">
        <f t="shared" si="24"/>
        <v>212</v>
      </c>
      <c r="N216" s="24">
        <v>132</v>
      </c>
      <c r="O216" s="25">
        <v>0.119023</v>
      </c>
      <c r="P216" s="33">
        <v>14.916</v>
      </c>
      <c r="Q216" s="8">
        <v>2.8370000000000002</v>
      </c>
      <c r="R216" s="34">
        <v>17.753</v>
      </c>
      <c r="S216" s="33">
        <v>31.73</v>
      </c>
      <c r="T216" s="8">
        <v>133.066</v>
      </c>
      <c r="U216" s="34">
        <v>164.79599999999999</v>
      </c>
      <c r="V216" s="33">
        <v>6.0679999999999998E-2</v>
      </c>
      <c r="W216" s="8">
        <v>0.23876</v>
      </c>
      <c r="X216" s="34">
        <v>0.29943999999999998</v>
      </c>
      <c r="Y216" s="33">
        <v>100.02</v>
      </c>
      <c r="Z216" s="8">
        <v>0.18509999999999999</v>
      </c>
      <c r="AA216" s="34">
        <v>4.7791899999999998</v>
      </c>
      <c r="AB216" s="9">
        <v>132</v>
      </c>
      <c r="AC216" s="2"/>
      <c r="AD216" s="3" t="str">
        <f t="shared" si="19"/>
        <v>SatTemp(212)=132</v>
      </c>
      <c r="AE216" s="3" t="str">
        <f t="shared" si="20"/>
        <v>SatPres(212)=2.347300</v>
      </c>
      <c r="AF216" s="3" t="str">
        <f t="shared" si="21"/>
        <v>Wtemp(212)=132</v>
      </c>
      <c r="AG216" s="3" t="str">
        <f t="shared" si="22"/>
        <v>W(212)=0.1190230</v>
      </c>
      <c r="AH216" s="3" t="str">
        <f t="shared" si="23"/>
        <v>Hfg(212)=1018.26</v>
      </c>
    </row>
    <row r="217" spans="1:34" x14ac:dyDescent="0.25">
      <c r="A217" s="10">
        <v>133</v>
      </c>
      <c r="B217" s="11">
        <v>2.41025</v>
      </c>
      <c r="C217" s="12">
        <v>4.9073000000000002</v>
      </c>
      <c r="D217" s="37">
        <v>1.626E-2</v>
      </c>
      <c r="E217" s="14">
        <v>145.77000000000001</v>
      </c>
      <c r="F217" s="39">
        <v>145.78</v>
      </c>
      <c r="G217" s="41">
        <v>100.99</v>
      </c>
      <c r="H217" s="14">
        <v>1017.68</v>
      </c>
      <c r="I217" s="39">
        <v>1118.67</v>
      </c>
      <c r="J217" s="42">
        <v>0.18679999999999999</v>
      </c>
      <c r="K217" s="15">
        <v>1.7171000000000001</v>
      </c>
      <c r="L217" s="43">
        <v>1.9038999999999999</v>
      </c>
      <c r="M217" s="16">
        <f t="shared" si="24"/>
        <v>213</v>
      </c>
      <c r="N217" s="24">
        <v>133</v>
      </c>
      <c r="O217" s="25">
        <v>0.12285500000000001</v>
      </c>
      <c r="P217" s="33">
        <v>14.941000000000001</v>
      </c>
      <c r="Q217" s="8">
        <v>2.9340000000000002</v>
      </c>
      <c r="R217" s="34">
        <v>17.875</v>
      </c>
      <c r="S217" s="33">
        <v>31.971</v>
      </c>
      <c r="T217" s="8">
        <v>137.40299999999999</v>
      </c>
      <c r="U217" s="34">
        <v>169.374</v>
      </c>
      <c r="V217" s="33">
        <v>6.1089999999999998E-2</v>
      </c>
      <c r="W217" s="8">
        <v>0.24615000000000001</v>
      </c>
      <c r="X217" s="34">
        <v>0.30723</v>
      </c>
      <c r="Y217" s="33">
        <v>101.02</v>
      </c>
      <c r="Z217" s="8">
        <v>0.18679999999999999</v>
      </c>
      <c r="AA217" s="34">
        <v>4.9075499999999996</v>
      </c>
      <c r="AB217" s="9">
        <v>133</v>
      </c>
      <c r="AC217" s="2"/>
      <c r="AD217" s="3" t="str">
        <f t="shared" si="19"/>
        <v>SatTemp(213)=133</v>
      </c>
      <c r="AE217" s="3" t="str">
        <f t="shared" si="20"/>
        <v>SatPres(213)=2.410250</v>
      </c>
      <c r="AF217" s="3" t="str">
        <f t="shared" si="21"/>
        <v>Wtemp(213)=133</v>
      </c>
      <c r="AG217" s="3" t="str">
        <f t="shared" si="22"/>
        <v>W(213)=0.1228550</v>
      </c>
      <c r="AH217" s="3" t="str">
        <f t="shared" si="23"/>
        <v>Hfg(213)=1017.68</v>
      </c>
    </row>
    <row r="218" spans="1:34" x14ac:dyDescent="0.25">
      <c r="A218" s="10">
        <v>134</v>
      </c>
      <c r="B218" s="11">
        <v>2.4746299999999999</v>
      </c>
      <c r="C218" s="12">
        <v>5.0383899999999997</v>
      </c>
      <c r="D218" s="37">
        <v>1.627E-2</v>
      </c>
      <c r="E218" s="14">
        <v>142.21</v>
      </c>
      <c r="F218" s="39">
        <v>142.22999999999999</v>
      </c>
      <c r="G218" s="41">
        <v>101.99</v>
      </c>
      <c r="H218" s="14">
        <v>1017.1</v>
      </c>
      <c r="I218" s="39">
        <v>1119.08</v>
      </c>
      <c r="J218" s="42">
        <v>0.1885</v>
      </c>
      <c r="K218" s="15">
        <v>1.7132000000000001</v>
      </c>
      <c r="L218" s="43">
        <v>1.9016999999999999</v>
      </c>
      <c r="M218" s="16">
        <f t="shared" si="24"/>
        <v>214</v>
      </c>
      <c r="N218" s="24">
        <v>134</v>
      </c>
      <c r="O218" s="25">
        <v>0.126804</v>
      </c>
      <c r="P218" s="33">
        <v>14.965999999999999</v>
      </c>
      <c r="Q218" s="8">
        <v>3.0329999999999999</v>
      </c>
      <c r="R218" s="34">
        <v>17.998999999999999</v>
      </c>
      <c r="S218" s="33">
        <v>32.212000000000003</v>
      </c>
      <c r="T218" s="8">
        <v>141.87299999999999</v>
      </c>
      <c r="U218" s="34">
        <v>174.084</v>
      </c>
      <c r="V218" s="33">
        <v>6.1490000000000003E-2</v>
      </c>
      <c r="W218" s="8">
        <v>0.25374999999999998</v>
      </c>
      <c r="X218" s="34">
        <v>0.31524000000000002</v>
      </c>
      <c r="Y218" s="33">
        <v>102.02</v>
      </c>
      <c r="Z218" s="8">
        <v>0.1885</v>
      </c>
      <c r="AA218" s="34">
        <v>5.0384399999999996</v>
      </c>
      <c r="AB218" s="9">
        <v>134</v>
      </c>
      <c r="AC218" s="2"/>
      <c r="AD218" s="3" t="str">
        <f t="shared" si="19"/>
        <v>SatTemp(214)=134</v>
      </c>
      <c r="AE218" s="3" t="str">
        <f t="shared" si="20"/>
        <v>SatPres(214)=2.474630</v>
      </c>
      <c r="AF218" s="3" t="str">
        <f t="shared" si="21"/>
        <v>Wtemp(214)=134</v>
      </c>
      <c r="AG218" s="3" t="str">
        <f t="shared" si="22"/>
        <v>W(214)=0.1268040</v>
      </c>
      <c r="AH218" s="3" t="str">
        <f t="shared" si="23"/>
        <v>Hfg(214)=1017.10</v>
      </c>
    </row>
    <row r="219" spans="1:34" x14ac:dyDescent="0.25">
      <c r="A219" s="10">
        <v>135</v>
      </c>
      <c r="B219" s="11">
        <v>2.5404800000000001</v>
      </c>
      <c r="C219" s="12">
        <v>5.1724600000000001</v>
      </c>
      <c r="D219" s="37">
        <v>1.627E-2</v>
      </c>
      <c r="E219" s="14">
        <v>138.74</v>
      </c>
      <c r="F219" s="39">
        <v>138.76</v>
      </c>
      <c r="G219" s="41">
        <v>102.99</v>
      </c>
      <c r="H219" s="14">
        <v>1016.52</v>
      </c>
      <c r="I219" s="39">
        <v>1119.5</v>
      </c>
      <c r="J219" s="42">
        <v>0.19020000000000001</v>
      </c>
      <c r="K219" s="15">
        <v>1.7093</v>
      </c>
      <c r="L219" s="43">
        <v>1.8995</v>
      </c>
      <c r="M219" s="16">
        <f t="shared" si="24"/>
        <v>215</v>
      </c>
      <c r="N219" s="24">
        <v>135</v>
      </c>
      <c r="O219" s="25">
        <v>0.13089500000000001</v>
      </c>
      <c r="P219" s="33">
        <v>14.992000000000001</v>
      </c>
      <c r="Q219" s="8">
        <v>3.1360000000000001</v>
      </c>
      <c r="R219" s="34">
        <v>18.126999999999999</v>
      </c>
      <c r="S219" s="33">
        <v>32.451999999999998</v>
      </c>
      <c r="T219" s="8">
        <v>146.50399999999999</v>
      </c>
      <c r="U219" s="34">
        <v>178.95699999999999</v>
      </c>
      <c r="V219" s="33">
        <v>6.1899999999999997E-2</v>
      </c>
      <c r="W219" s="8">
        <v>0.26161000000000001</v>
      </c>
      <c r="X219" s="34">
        <v>0.32351000000000002</v>
      </c>
      <c r="Y219" s="33">
        <v>103.02</v>
      </c>
      <c r="Z219" s="8">
        <v>0.19020000000000001</v>
      </c>
      <c r="AA219" s="34">
        <v>5.17258</v>
      </c>
      <c r="AB219" s="9">
        <v>135</v>
      </c>
      <c r="AC219" s="2"/>
      <c r="AD219" s="3" t="str">
        <f t="shared" si="19"/>
        <v>SatTemp(215)=135</v>
      </c>
      <c r="AE219" s="3" t="str">
        <f t="shared" si="20"/>
        <v>SatPres(215)=2.540480</v>
      </c>
      <c r="AF219" s="3" t="str">
        <f t="shared" si="21"/>
        <v>Wtemp(215)=135</v>
      </c>
      <c r="AG219" s="3" t="str">
        <f t="shared" si="22"/>
        <v>W(215)=0.1308950</v>
      </c>
      <c r="AH219" s="3" t="str">
        <f t="shared" si="23"/>
        <v>Hfg(215)=1016.52</v>
      </c>
    </row>
    <row r="220" spans="1:34" x14ac:dyDescent="0.25">
      <c r="A220" s="10">
        <v>136</v>
      </c>
      <c r="B220" s="11">
        <v>2.6078199999999998</v>
      </c>
      <c r="C220" s="12">
        <v>5.3095600000000003</v>
      </c>
      <c r="D220" s="37">
        <v>1.627E-2</v>
      </c>
      <c r="E220" s="14">
        <v>135.37</v>
      </c>
      <c r="F220" s="39">
        <v>135.38999999999999</v>
      </c>
      <c r="G220" s="41">
        <v>103.98</v>
      </c>
      <c r="H220" s="14">
        <v>1015.93</v>
      </c>
      <c r="I220" s="39">
        <v>1119.92</v>
      </c>
      <c r="J220" s="42">
        <v>0.19189999999999999</v>
      </c>
      <c r="K220" s="15">
        <v>1.7055</v>
      </c>
      <c r="L220" s="43">
        <v>1.8974</v>
      </c>
      <c r="M220" s="16">
        <f t="shared" si="24"/>
        <v>216</v>
      </c>
      <c r="N220" s="24">
        <v>136</v>
      </c>
      <c r="O220" s="25">
        <v>0.13512399999999999</v>
      </c>
      <c r="P220" s="33">
        <v>15.016999999999999</v>
      </c>
      <c r="Q220" s="8">
        <v>3.242</v>
      </c>
      <c r="R220" s="34">
        <v>18.259</v>
      </c>
      <c r="S220" s="33">
        <v>32.692999999999998</v>
      </c>
      <c r="T220" s="8">
        <v>151.29400000000001</v>
      </c>
      <c r="U220" s="34">
        <v>183.98699999999999</v>
      </c>
      <c r="V220" s="33">
        <v>6.2300000000000001E-2</v>
      </c>
      <c r="W220" s="8">
        <v>0.26973000000000003</v>
      </c>
      <c r="X220" s="34">
        <v>0.33202999999999999</v>
      </c>
      <c r="Y220" s="33">
        <v>104.02</v>
      </c>
      <c r="Z220" s="8">
        <v>0.19189999999999999</v>
      </c>
      <c r="AA220" s="34">
        <v>5.3097300000000001</v>
      </c>
      <c r="AB220" s="9">
        <v>136</v>
      </c>
      <c r="AC220" s="2"/>
      <c r="AD220" s="3" t="str">
        <f t="shared" si="19"/>
        <v>SatTemp(216)=136</v>
      </c>
      <c r="AE220" s="3" t="str">
        <f t="shared" si="20"/>
        <v>SatPres(216)=2.607820</v>
      </c>
      <c r="AF220" s="3" t="str">
        <f t="shared" si="21"/>
        <v>Wtemp(216)=136</v>
      </c>
      <c r="AG220" s="3" t="str">
        <f t="shared" si="22"/>
        <v>W(216)=0.1351240</v>
      </c>
      <c r="AH220" s="3" t="str">
        <f t="shared" si="23"/>
        <v>Hfg(216)=1015.93</v>
      </c>
    </row>
    <row r="221" spans="1:34" x14ac:dyDescent="0.25">
      <c r="A221" s="10">
        <v>137</v>
      </c>
      <c r="B221" s="11">
        <v>2.6766700000000001</v>
      </c>
      <c r="C221" s="12">
        <v>5.4497499999999999</v>
      </c>
      <c r="D221" s="37">
        <v>1.6279999999999999E-2</v>
      </c>
      <c r="E221" s="14">
        <v>132.1</v>
      </c>
      <c r="F221" s="39">
        <v>132.12</v>
      </c>
      <c r="G221" s="41">
        <v>104.98</v>
      </c>
      <c r="H221" s="14">
        <v>1015.35</v>
      </c>
      <c r="I221" s="39">
        <v>1120.3399999999999</v>
      </c>
      <c r="J221" s="42">
        <v>0.19350000000000001</v>
      </c>
      <c r="K221" s="15">
        <v>1.7017</v>
      </c>
      <c r="L221" s="43">
        <v>1.8952</v>
      </c>
      <c r="M221" s="16">
        <f t="shared" si="24"/>
        <v>217</v>
      </c>
      <c r="N221" s="24">
        <v>137</v>
      </c>
      <c r="O221" s="25">
        <v>0.13949400000000001</v>
      </c>
      <c r="P221" s="33">
        <v>15.042</v>
      </c>
      <c r="Q221" s="8">
        <v>3.3519999999999999</v>
      </c>
      <c r="R221" s="34">
        <v>18.393999999999998</v>
      </c>
      <c r="S221" s="33">
        <v>32.933999999999997</v>
      </c>
      <c r="T221" s="8">
        <v>156.245</v>
      </c>
      <c r="U221" s="34">
        <v>189.179</v>
      </c>
      <c r="V221" s="33">
        <v>6.2710000000000002E-2</v>
      </c>
      <c r="W221" s="8">
        <v>0.27811000000000002</v>
      </c>
      <c r="X221" s="34">
        <v>0.34082000000000001</v>
      </c>
      <c r="Y221" s="33">
        <v>105.02</v>
      </c>
      <c r="Z221" s="8">
        <v>0.19350000000000001</v>
      </c>
      <c r="AA221" s="34">
        <v>5.4498499999999996</v>
      </c>
      <c r="AB221" s="9">
        <v>137</v>
      </c>
      <c r="AC221" s="2"/>
      <c r="AD221" s="3" t="str">
        <f t="shared" si="19"/>
        <v>SatTemp(217)=137</v>
      </c>
      <c r="AE221" s="3" t="str">
        <f t="shared" si="20"/>
        <v>SatPres(217)=2.676670</v>
      </c>
      <c r="AF221" s="3" t="str">
        <f t="shared" si="21"/>
        <v>Wtemp(217)=137</v>
      </c>
      <c r="AG221" s="3" t="str">
        <f t="shared" si="22"/>
        <v>W(217)=0.1394940</v>
      </c>
      <c r="AH221" s="3" t="str">
        <f t="shared" si="23"/>
        <v>Hfg(217)=1015.35</v>
      </c>
    </row>
    <row r="222" spans="1:34" x14ac:dyDescent="0.25">
      <c r="A222" s="10">
        <v>138</v>
      </c>
      <c r="B222" s="11">
        <v>2.7470699999999999</v>
      </c>
      <c r="C222" s="12">
        <v>5.5930799999999996</v>
      </c>
      <c r="D222" s="37">
        <v>1.6279999999999999E-2</v>
      </c>
      <c r="E222" s="14">
        <v>128.91999999999999</v>
      </c>
      <c r="F222" s="39">
        <v>128.94</v>
      </c>
      <c r="G222" s="41">
        <v>105.98</v>
      </c>
      <c r="H222" s="14">
        <v>1014.77</v>
      </c>
      <c r="I222" s="39">
        <v>1120.75</v>
      </c>
      <c r="J222" s="42">
        <v>0.19520000000000001</v>
      </c>
      <c r="K222" s="15">
        <v>1.6978</v>
      </c>
      <c r="L222" s="43">
        <v>1.893</v>
      </c>
      <c r="M222" s="16">
        <f t="shared" si="24"/>
        <v>218</v>
      </c>
      <c r="N222" s="24">
        <v>138</v>
      </c>
      <c r="O222" s="25">
        <v>0.14401900000000001</v>
      </c>
      <c r="P222" s="33">
        <v>15.067</v>
      </c>
      <c r="Q222" s="8">
        <v>3.4670000000000001</v>
      </c>
      <c r="R222" s="34">
        <v>18.533999999999999</v>
      </c>
      <c r="S222" s="33">
        <v>33.174999999999997</v>
      </c>
      <c r="T222" s="8">
        <v>161.374</v>
      </c>
      <c r="U222" s="34">
        <v>194.548</v>
      </c>
      <c r="V222" s="33">
        <v>6.3109999999999999E-2</v>
      </c>
      <c r="W222" s="8">
        <v>0.28706999999999999</v>
      </c>
      <c r="X222" s="34">
        <v>0.35017999999999999</v>
      </c>
      <c r="Y222" s="33">
        <v>106.02</v>
      </c>
      <c r="Z222" s="8">
        <v>0.19520000000000001</v>
      </c>
      <c r="AA222" s="34">
        <v>5.5932399999999998</v>
      </c>
      <c r="AB222" s="9">
        <v>138</v>
      </c>
      <c r="AC222" s="2"/>
      <c r="AD222" s="3" t="str">
        <f t="shared" si="19"/>
        <v>SatTemp(218)=138</v>
      </c>
      <c r="AE222" s="3" t="str">
        <f t="shared" si="20"/>
        <v>SatPres(218)=2.747070</v>
      </c>
      <c r="AF222" s="3" t="str">
        <f t="shared" si="21"/>
        <v>Wtemp(218)=138</v>
      </c>
      <c r="AG222" s="3" t="str">
        <f t="shared" si="22"/>
        <v>W(218)=0.1440190</v>
      </c>
      <c r="AH222" s="3" t="str">
        <f t="shared" si="23"/>
        <v>Hfg(218)=1014.77</v>
      </c>
    </row>
    <row r="223" spans="1:34" x14ac:dyDescent="0.25">
      <c r="A223" s="10">
        <v>139</v>
      </c>
      <c r="B223" s="11">
        <v>2.8190300000000001</v>
      </c>
      <c r="C223" s="12">
        <v>5.7396099999999999</v>
      </c>
      <c r="D223" s="37">
        <v>1.6289999999999999E-2</v>
      </c>
      <c r="E223" s="14">
        <v>125.83</v>
      </c>
      <c r="F223" s="39">
        <v>125.85</v>
      </c>
      <c r="G223" s="41">
        <v>106.98</v>
      </c>
      <c r="H223" s="14">
        <v>1014.18</v>
      </c>
      <c r="I223" s="39">
        <v>1121.17</v>
      </c>
      <c r="J223" s="42">
        <v>0.19689999999999999</v>
      </c>
      <c r="K223" s="15">
        <v>1.694</v>
      </c>
      <c r="L223" s="43">
        <v>1.8909</v>
      </c>
      <c r="M223" s="16">
        <f t="shared" si="24"/>
        <v>219</v>
      </c>
      <c r="N223" s="24">
        <v>139</v>
      </c>
      <c r="O223" s="25">
        <v>0.14869599999999999</v>
      </c>
      <c r="P223" s="33">
        <v>15.093</v>
      </c>
      <c r="Q223" s="8">
        <v>3.585</v>
      </c>
      <c r="R223" s="34">
        <v>18.678000000000001</v>
      </c>
      <c r="S223" s="33">
        <v>33.414999999999999</v>
      </c>
      <c r="T223" s="8">
        <v>166.67699999999999</v>
      </c>
      <c r="U223" s="34">
        <v>200.09200000000001</v>
      </c>
      <c r="V223" s="33">
        <v>6.3509999999999997E-2</v>
      </c>
      <c r="W223" s="8">
        <v>0.29602000000000001</v>
      </c>
      <c r="X223" s="34">
        <v>0.35954000000000003</v>
      </c>
      <c r="Y223" s="33">
        <v>107.02</v>
      </c>
      <c r="Z223" s="8">
        <v>0.19689999999999999</v>
      </c>
      <c r="AA223" s="34">
        <v>5.7397</v>
      </c>
      <c r="AB223" s="9">
        <v>139</v>
      </c>
      <c r="AC223" s="2"/>
      <c r="AD223" s="3" t="str">
        <f t="shared" si="19"/>
        <v>SatTemp(219)=139</v>
      </c>
      <c r="AE223" s="3" t="str">
        <f t="shared" si="20"/>
        <v>SatPres(219)=2.819030</v>
      </c>
      <c r="AF223" s="3" t="str">
        <f t="shared" si="21"/>
        <v>Wtemp(219)=139</v>
      </c>
      <c r="AG223" s="3" t="str">
        <f t="shared" si="22"/>
        <v>W(219)=0.1486960</v>
      </c>
      <c r="AH223" s="3" t="str">
        <f t="shared" si="23"/>
        <v>Hfg(219)=1014.18</v>
      </c>
    </row>
    <row r="224" spans="1:34" x14ac:dyDescent="0.25">
      <c r="A224" s="10">
        <v>140</v>
      </c>
      <c r="B224" s="11">
        <v>2.8925999999999998</v>
      </c>
      <c r="C224" s="12">
        <v>5.8893899999999997</v>
      </c>
      <c r="D224" s="37">
        <v>1.6289999999999999E-2</v>
      </c>
      <c r="E224" s="14">
        <v>122.82</v>
      </c>
      <c r="F224" s="39">
        <v>122.84</v>
      </c>
      <c r="G224" s="41">
        <v>107.98</v>
      </c>
      <c r="H224" s="14">
        <v>1013.6</v>
      </c>
      <c r="I224" s="39">
        <v>1121.58</v>
      </c>
      <c r="J224" s="42">
        <v>0.19850000000000001</v>
      </c>
      <c r="K224" s="15">
        <v>1.6901999999999999</v>
      </c>
      <c r="L224" s="43">
        <v>1.8888</v>
      </c>
      <c r="M224" s="16">
        <f t="shared" si="24"/>
        <v>220</v>
      </c>
      <c r="N224" s="24">
        <v>140</v>
      </c>
      <c r="O224" s="25">
        <v>0.15353800000000001</v>
      </c>
      <c r="P224" s="33">
        <v>15.118</v>
      </c>
      <c r="Q224" s="8">
        <v>3.7080000000000002</v>
      </c>
      <c r="R224" s="34">
        <v>18.824999999999999</v>
      </c>
      <c r="S224" s="33">
        <v>33.655999999999999</v>
      </c>
      <c r="T224" s="8">
        <v>172.16800000000001</v>
      </c>
      <c r="U224" s="34">
        <v>205.82400000000001</v>
      </c>
      <c r="V224" s="33">
        <v>6.3909999999999995E-2</v>
      </c>
      <c r="W224" s="8">
        <v>0.30497999999999997</v>
      </c>
      <c r="X224" s="34">
        <v>0.36890000000000001</v>
      </c>
      <c r="Y224" s="33">
        <v>108.02</v>
      </c>
      <c r="Z224" s="8">
        <v>0.19850000000000001</v>
      </c>
      <c r="AA224" s="34">
        <v>5.8894500000000001</v>
      </c>
      <c r="AB224" s="9">
        <v>140</v>
      </c>
      <c r="AC224" s="2"/>
      <c r="AD224" s="3" t="str">
        <f t="shared" si="19"/>
        <v>SatTemp(220)=140</v>
      </c>
      <c r="AE224" s="3" t="str">
        <f t="shared" si="20"/>
        <v>SatPres(220)=2.892600</v>
      </c>
      <c r="AF224" s="3" t="str">
        <f t="shared" si="21"/>
        <v>Wtemp(220)=140</v>
      </c>
      <c r="AG224" s="3" t="str">
        <f t="shared" si="22"/>
        <v>W(220)=0.1535380</v>
      </c>
      <c r="AH224" s="3" t="str">
        <f t="shared" si="23"/>
        <v>Hfg(220)=1013.60</v>
      </c>
    </row>
    <row r="225" spans="1:34" x14ac:dyDescent="0.25">
      <c r="A225" s="10">
        <v>141</v>
      </c>
      <c r="B225" s="11">
        <v>2.9678</v>
      </c>
      <c r="C225" s="12">
        <v>6.0425000000000004</v>
      </c>
      <c r="D225" s="37">
        <v>1.6299999999999999E-2</v>
      </c>
      <c r="E225" s="14">
        <v>119.9</v>
      </c>
      <c r="F225" s="39">
        <v>119.92</v>
      </c>
      <c r="G225" s="41">
        <v>108.98</v>
      </c>
      <c r="H225" s="14">
        <v>1013.01</v>
      </c>
      <c r="I225" s="39">
        <v>1122</v>
      </c>
      <c r="J225" s="42">
        <v>0.20019999999999999</v>
      </c>
      <c r="K225" s="15">
        <v>1.6863999999999999</v>
      </c>
      <c r="L225" s="43">
        <v>1.8867</v>
      </c>
      <c r="M225" s="16">
        <f t="shared" si="24"/>
        <v>221</v>
      </c>
      <c r="N225" s="24">
        <v>141</v>
      </c>
      <c r="O225" s="25">
        <v>0.15864300000000001</v>
      </c>
      <c r="P225" s="33">
        <v>15.143000000000001</v>
      </c>
      <c r="Q225" s="8">
        <v>3.835</v>
      </c>
      <c r="R225" s="34">
        <v>18.978000000000002</v>
      </c>
      <c r="S225" s="33">
        <v>33.896999999999998</v>
      </c>
      <c r="T225" s="8">
        <v>177.857</v>
      </c>
      <c r="U225" s="34">
        <v>211.75399999999999</v>
      </c>
      <c r="V225" s="33">
        <v>6.4310000000000006E-2</v>
      </c>
      <c r="W225" s="8">
        <v>0.31456000000000001</v>
      </c>
      <c r="X225" s="34">
        <v>0.37886999999999998</v>
      </c>
      <c r="Y225" s="33">
        <v>109.02</v>
      </c>
      <c r="Z225" s="8">
        <v>0.20019999999999999</v>
      </c>
      <c r="AA225" s="34">
        <v>6.0425599999999999</v>
      </c>
      <c r="AB225" s="9">
        <v>141</v>
      </c>
      <c r="AC225" s="2"/>
      <c r="AD225" s="3" t="str">
        <f t="shared" si="19"/>
        <v>SatTemp(221)=141</v>
      </c>
      <c r="AE225" s="3" t="str">
        <f t="shared" si="20"/>
        <v>SatPres(221)=2.967800</v>
      </c>
      <c r="AF225" s="3" t="str">
        <f t="shared" si="21"/>
        <v>Wtemp(221)=141</v>
      </c>
      <c r="AG225" s="3" t="str">
        <f t="shared" si="22"/>
        <v>W(221)=0.1586430</v>
      </c>
      <c r="AH225" s="3" t="str">
        <f t="shared" si="23"/>
        <v>Hfg(221)=1013.01</v>
      </c>
    </row>
    <row r="226" spans="1:34" x14ac:dyDescent="0.25">
      <c r="A226" s="10">
        <v>142</v>
      </c>
      <c r="B226" s="11">
        <v>3.0446499999999999</v>
      </c>
      <c r="C226" s="12">
        <v>6.1989700000000001</v>
      </c>
      <c r="D226" s="37">
        <v>1.6299999999999999E-2</v>
      </c>
      <c r="E226" s="14">
        <v>117.05</v>
      </c>
      <c r="F226" s="39">
        <v>117.07</v>
      </c>
      <c r="G226" s="41">
        <v>109.98</v>
      </c>
      <c r="H226" s="14">
        <v>1012.43</v>
      </c>
      <c r="I226" s="39">
        <v>1122.4100000000001</v>
      </c>
      <c r="J226" s="42">
        <v>0.2019</v>
      </c>
      <c r="K226" s="15">
        <v>1.6827000000000001</v>
      </c>
      <c r="L226" s="43">
        <v>1.8845000000000001</v>
      </c>
      <c r="M226" s="16">
        <f t="shared" si="24"/>
        <v>222</v>
      </c>
      <c r="N226" s="24">
        <v>142</v>
      </c>
      <c r="O226" s="25">
        <v>0.163748</v>
      </c>
      <c r="P226" s="33">
        <v>15.167999999999999</v>
      </c>
      <c r="Q226" s="8">
        <v>3.9670000000000001</v>
      </c>
      <c r="R226" s="34">
        <v>19.135000000000002</v>
      </c>
      <c r="S226" s="33">
        <v>34.137999999999998</v>
      </c>
      <c r="T226" s="8">
        <v>183.75399999999999</v>
      </c>
      <c r="U226" s="34">
        <v>217.892</v>
      </c>
      <c r="V226" s="33">
        <v>6.4710000000000004E-2</v>
      </c>
      <c r="W226" s="8">
        <v>0.32446000000000003</v>
      </c>
      <c r="X226" s="34">
        <v>0.38918000000000003</v>
      </c>
      <c r="Y226" s="33">
        <v>110.02</v>
      </c>
      <c r="Z226" s="8">
        <v>0.2019</v>
      </c>
      <c r="AA226" s="34">
        <v>6.1991800000000001</v>
      </c>
      <c r="AB226" s="9">
        <v>142</v>
      </c>
      <c r="AC226" s="2"/>
      <c r="AD226" s="3" t="str">
        <f t="shared" si="19"/>
        <v>SatTemp(222)=142</v>
      </c>
      <c r="AE226" s="3" t="str">
        <f t="shared" si="20"/>
        <v>SatPres(222)=3.044650</v>
      </c>
      <c r="AF226" s="3" t="str">
        <f t="shared" si="21"/>
        <v>Wtemp(222)=142</v>
      </c>
      <c r="AG226" s="3" t="str">
        <f t="shared" si="22"/>
        <v>W(222)=0.1637480</v>
      </c>
      <c r="AH226" s="3" t="str">
        <f t="shared" si="23"/>
        <v>Hfg(222)=1012.43</v>
      </c>
    </row>
    <row r="227" spans="1:34" x14ac:dyDescent="0.25">
      <c r="A227" s="10">
        <v>143</v>
      </c>
      <c r="B227" s="11">
        <v>3.1232000000000002</v>
      </c>
      <c r="C227" s="12">
        <v>6.3588800000000001</v>
      </c>
      <c r="D227" s="37">
        <v>1.6310000000000002E-2</v>
      </c>
      <c r="E227" s="14">
        <v>114.29</v>
      </c>
      <c r="F227" s="39">
        <v>114.31</v>
      </c>
      <c r="G227" s="41">
        <v>110.98</v>
      </c>
      <c r="H227" s="14">
        <v>1011.84</v>
      </c>
      <c r="I227" s="39">
        <v>1122.83</v>
      </c>
      <c r="J227" s="42">
        <v>0.20349999999999999</v>
      </c>
      <c r="K227" s="15">
        <v>1.6789000000000001</v>
      </c>
      <c r="L227" s="43">
        <v>1.8824000000000001</v>
      </c>
      <c r="M227" s="16">
        <f t="shared" si="24"/>
        <v>223</v>
      </c>
      <c r="N227" s="24">
        <v>143</v>
      </c>
      <c r="O227" s="25">
        <v>0.16912199999999999</v>
      </c>
      <c r="P227" s="33">
        <v>15.194000000000001</v>
      </c>
      <c r="Q227" s="8">
        <v>4.1029999999999998</v>
      </c>
      <c r="R227" s="34">
        <v>19.297000000000001</v>
      </c>
      <c r="S227" s="33">
        <v>34.378999999999998</v>
      </c>
      <c r="T227" s="8">
        <v>189.85499999999999</v>
      </c>
      <c r="U227" s="34">
        <v>224.233</v>
      </c>
      <c r="V227" s="33">
        <v>6.5110000000000001E-2</v>
      </c>
      <c r="W227" s="8">
        <v>0.3347</v>
      </c>
      <c r="X227" s="34">
        <v>0.39981</v>
      </c>
      <c r="Y227" s="33">
        <v>111.02</v>
      </c>
      <c r="Z227" s="8">
        <v>0.20349999999999999</v>
      </c>
      <c r="AA227" s="34">
        <v>6.3589799999999999</v>
      </c>
      <c r="AB227" s="9">
        <v>143</v>
      </c>
      <c r="AC227" s="2"/>
      <c r="AD227" s="3" t="str">
        <f t="shared" si="19"/>
        <v>SatTemp(223)=143</v>
      </c>
      <c r="AE227" s="3" t="str">
        <f t="shared" si="20"/>
        <v>SatPres(223)=3.123200</v>
      </c>
      <c r="AF227" s="3" t="str">
        <f t="shared" si="21"/>
        <v>Wtemp(223)=143</v>
      </c>
      <c r="AG227" s="3" t="str">
        <f t="shared" si="22"/>
        <v>W(223)=0.1691220</v>
      </c>
      <c r="AH227" s="3" t="str">
        <f t="shared" si="23"/>
        <v>Hfg(223)=1011.84</v>
      </c>
    </row>
    <row r="228" spans="1:34" x14ac:dyDescent="0.25">
      <c r="A228" s="10">
        <v>144</v>
      </c>
      <c r="B228" s="11">
        <v>3.2034500000000001</v>
      </c>
      <c r="C228" s="12">
        <v>6.5222899999999999</v>
      </c>
      <c r="D228" s="37">
        <v>1.6310000000000002E-2</v>
      </c>
      <c r="E228" s="14">
        <v>111.6</v>
      </c>
      <c r="F228" s="39">
        <v>111.62</v>
      </c>
      <c r="G228" s="41">
        <v>111.98</v>
      </c>
      <c r="H228" s="14">
        <v>1011.26</v>
      </c>
      <c r="I228" s="39">
        <v>1123.24</v>
      </c>
      <c r="J228" s="42">
        <v>0.20519999999999999</v>
      </c>
      <c r="K228" s="15">
        <v>1.6752</v>
      </c>
      <c r="L228" s="43">
        <v>1.8803000000000001</v>
      </c>
      <c r="M228" s="16">
        <f t="shared" si="24"/>
        <v>224</v>
      </c>
      <c r="N228" s="24">
        <v>144</v>
      </c>
      <c r="O228" s="25">
        <v>0.17469399999999999</v>
      </c>
      <c r="P228" s="33">
        <v>15.218999999999999</v>
      </c>
      <c r="Q228" s="8">
        <v>4.2450000000000001</v>
      </c>
      <c r="R228" s="34">
        <v>19.463999999999999</v>
      </c>
      <c r="S228" s="33">
        <v>34.619999999999997</v>
      </c>
      <c r="T228" s="8">
        <v>196.18299999999999</v>
      </c>
      <c r="U228" s="34">
        <v>230.80199999999999</v>
      </c>
      <c r="V228" s="33">
        <v>6.5509999999999999E-2</v>
      </c>
      <c r="W228" s="8">
        <v>0.3453</v>
      </c>
      <c r="X228" s="34">
        <v>0.41081000000000001</v>
      </c>
      <c r="Y228" s="33">
        <v>112.02</v>
      </c>
      <c r="Z228" s="8">
        <v>0.20519999999999999</v>
      </c>
      <c r="AA228" s="34">
        <v>6.5224099999999998</v>
      </c>
      <c r="AB228" s="9">
        <v>144</v>
      </c>
      <c r="AC228" s="2"/>
      <c r="AD228" s="3" t="str">
        <f t="shared" si="19"/>
        <v>SatTemp(224)=144</v>
      </c>
      <c r="AE228" s="3" t="str">
        <f t="shared" si="20"/>
        <v>SatPres(224)=3.203450</v>
      </c>
      <c r="AF228" s="3" t="str">
        <f t="shared" si="21"/>
        <v>Wtemp(224)=144</v>
      </c>
      <c r="AG228" s="3" t="str">
        <f t="shared" si="22"/>
        <v>W(224)=0.1746940</v>
      </c>
      <c r="AH228" s="3" t="str">
        <f t="shared" si="23"/>
        <v>Hfg(224)=1011.26</v>
      </c>
    </row>
    <row r="229" spans="1:34" x14ac:dyDescent="0.25">
      <c r="A229" s="10">
        <v>145</v>
      </c>
      <c r="B229" s="11">
        <v>3.28546</v>
      </c>
      <c r="C229" s="12">
        <v>6.68926</v>
      </c>
      <c r="D229" s="37">
        <v>1.6320000000000001E-2</v>
      </c>
      <c r="E229" s="14">
        <v>108.99</v>
      </c>
      <c r="F229" s="39">
        <v>109</v>
      </c>
      <c r="G229" s="41">
        <v>112.98</v>
      </c>
      <c r="H229" s="14">
        <v>1010.67</v>
      </c>
      <c r="I229" s="39">
        <v>1123.6600000000001</v>
      </c>
      <c r="J229" s="42">
        <v>0.20680000000000001</v>
      </c>
      <c r="K229" s="15">
        <v>1.6714</v>
      </c>
      <c r="L229" s="43">
        <v>1.8783000000000001</v>
      </c>
      <c r="M229" s="16">
        <f t="shared" si="24"/>
        <v>225</v>
      </c>
      <c r="N229" s="24">
        <v>145</v>
      </c>
      <c r="O229" s="25">
        <v>0.18046699999999999</v>
      </c>
      <c r="P229" s="33">
        <v>15.244</v>
      </c>
      <c r="Q229" s="8">
        <v>4.3920000000000003</v>
      </c>
      <c r="R229" s="34">
        <v>19.637</v>
      </c>
      <c r="S229" s="33">
        <v>34.86</v>
      </c>
      <c r="T229" s="8">
        <v>202.74</v>
      </c>
      <c r="U229" s="34">
        <v>237.6</v>
      </c>
      <c r="V229" s="33">
        <v>6.5909999999999996E-2</v>
      </c>
      <c r="W229" s="8">
        <v>0.35626000000000002</v>
      </c>
      <c r="X229" s="34">
        <v>0.42218</v>
      </c>
      <c r="Y229" s="33">
        <v>113.02</v>
      </c>
      <c r="Z229" s="8">
        <v>0.20680000000000001</v>
      </c>
      <c r="AA229" s="34">
        <v>6.6893200000000004</v>
      </c>
      <c r="AB229" s="9">
        <v>145</v>
      </c>
      <c r="AC229" s="2"/>
      <c r="AD229" s="3" t="str">
        <f t="shared" si="19"/>
        <v>SatTemp(225)=145</v>
      </c>
      <c r="AE229" s="3" t="str">
        <f t="shared" si="20"/>
        <v>SatPres(225)=3.285460</v>
      </c>
      <c r="AF229" s="3" t="str">
        <f t="shared" si="21"/>
        <v>Wtemp(225)=145</v>
      </c>
      <c r="AG229" s="3" t="str">
        <f t="shared" si="22"/>
        <v>W(225)=0.1804670</v>
      </c>
      <c r="AH229" s="3" t="str">
        <f t="shared" si="23"/>
        <v>Hfg(225)=1010.67</v>
      </c>
    </row>
    <row r="230" spans="1:34" x14ac:dyDescent="0.25">
      <c r="A230" s="10">
        <v>146</v>
      </c>
      <c r="B230" s="11">
        <v>3.36924</v>
      </c>
      <c r="C230" s="12">
        <v>6.8598400000000002</v>
      </c>
      <c r="D230" s="37">
        <v>1.6320000000000001E-2</v>
      </c>
      <c r="E230" s="14">
        <v>106.44</v>
      </c>
      <c r="F230" s="39">
        <v>106.45</v>
      </c>
      <c r="G230" s="41">
        <v>113.98</v>
      </c>
      <c r="H230" s="14">
        <v>1010.09</v>
      </c>
      <c r="I230" s="39">
        <v>1124.07</v>
      </c>
      <c r="J230" s="42">
        <v>0.20849999999999999</v>
      </c>
      <c r="K230" s="15">
        <v>1.6677</v>
      </c>
      <c r="L230" s="43">
        <v>1.8762000000000001</v>
      </c>
      <c r="M230" s="16">
        <f t="shared" si="24"/>
        <v>226</v>
      </c>
      <c r="N230" s="24">
        <v>146</v>
      </c>
      <c r="O230" s="25">
        <v>0.18645999999999999</v>
      </c>
      <c r="P230" s="33">
        <v>15.269</v>
      </c>
      <c r="Q230" s="8">
        <v>4.5449999999999999</v>
      </c>
      <c r="R230" s="34">
        <v>19.815000000000001</v>
      </c>
      <c r="S230" s="33">
        <v>35.100999999999999</v>
      </c>
      <c r="T230" s="8">
        <v>209.55</v>
      </c>
      <c r="U230" s="34">
        <v>244.65100000000001</v>
      </c>
      <c r="V230" s="33">
        <v>6.6309999999999994E-2</v>
      </c>
      <c r="W230" s="8">
        <v>0.36764000000000002</v>
      </c>
      <c r="X230" s="34">
        <v>0.43395</v>
      </c>
      <c r="Y230" s="33">
        <v>114.02</v>
      </c>
      <c r="Z230" s="8">
        <v>0.20849999999999999</v>
      </c>
      <c r="AA230" s="34">
        <v>6.8600899999999996</v>
      </c>
      <c r="AB230" s="9">
        <v>146</v>
      </c>
      <c r="AC230" s="2"/>
      <c r="AD230" s="3" t="str">
        <f t="shared" si="19"/>
        <v>SatTemp(226)=146</v>
      </c>
      <c r="AE230" s="3" t="str">
        <f t="shared" si="20"/>
        <v>SatPres(226)=3.369240</v>
      </c>
      <c r="AF230" s="3" t="str">
        <f t="shared" si="21"/>
        <v>Wtemp(226)=146</v>
      </c>
      <c r="AG230" s="3" t="str">
        <f t="shared" si="22"/>
        <v>W(226)=0.1864600</v>
      </c>
      <c r="AH230" s="3" t="str">
        <f t="shared" si="23"/>
        <v>Hfg(226)=1010.09</v>
      </c>
    </row>
    <row r="231" spans="1:34" x14ac:dyDescent="0.25">
      <c r="A231" s="10">
        <v>147</v>
      </c>
      <c r="B231" s="11">
        <v>3.4548299999999998</v>
      </c>
      <c r="C231" s="12">
        <v>7.0340999999999996</v>
      </c>
      <c r="D231" s="37">
        <v>1.6330000000000001E-2</v>
      </c>
      <c r="E231" s="14">
        <v>103.96</v>
      </c>
      <c r="F231" s="39">
        <v>103.98</v>
      </c>
      <c r="G231" s="41">
        <v>114.98</v>
      </c>
      <c r="H231" s="14">
        <v>1009.5</v>
      </c>
      <c r="I231" s="39">
        <v>1124.48</v>
      </c>
      <c r="J231" s="42">
        <v>0.21010000000000001</v>
      </c>
      <c r="K231" s="15">
        <v>1.6639999999999999</v>
      </c>
      <c r="L231" s="43">
        <v>1.8741000000000001</v>
      </c>
      <c r="M231" s="16">
        <f t="shared" si="24"/>
        <v>227</v>
      </c>
      <c r="N231" s="24">
        <v>147</v>
      </c>
      <c r="O231" s="25">
        <v>0.19266800000000001</v>
      </c>
      <c r="P231" s="33">
        <v>15.295</v>
      </c>
      <c r="Q231" s="8">
        <v>4.7039999999999997</v>
      </c>
      <c r="R231" s="34">
        <v>19.998999999999999</v>
      </c>
      <c r="S231" s="33">
        <v>35.341999999999999</v>
      </c>
      <c r="T231" s="8">
        <v>216.607</v>
      </c>
      <c r="U231" s="34">
        <v>251.94900000000001</v>
      </c>
      <c r="V231" s="33">
        <v>6.6710000000000005E-2</v>
      </c>
      <c r="W231" s="8">
        <v>0.37941000000000003</v>
      </c>
      <c r="X231" s="34">
        <v>0.44611000000000001</v>
      </c>
      <c r="Y231" s="33">
        <v>115.02</v>
      </c>
      <c r="Z231" s="8">
        <v>0.21010000000000001</v>
      </c>
      <c r="AA231" s="34">
        <v>7.0343499999999999</v>
      </c>
      <c r="AB231" s="9">
        <v>147</v>
      </c>
      <c r="AC231" s="2"/>
      <c r="AD231" s="3" t="str">
        <f t="shared" si="19"/>
        <v>SatTemp(227)=147</v>
      </c>
      <c r="AE231" s="3" t="str">
        <f t="shared" si="20"/>
        <v>SatPres(227)=3.454830</v>
      </c>
      <c r="AF231" s="3" t="str">
        <f t="shared" si="21"/>
        <v>Wtemp(227)=147</v>
      </c>
      <c r="AG231" s="3" t="str">
        <f t="shared" si="22"/>
        <v>W(227)=0.1926680</v>
      </c>
      <c r="AH231" s="3" t="str">
        <f t="shared" si="23"/>
        <v>Hfg(227)=1009.50</v>
      </c>
    </row>
    <row r="232" spans="1:34" x14ac:dyDescent="0.25">
      <c r="A232" s="10">
        <v>148</v>
      </c>
      <c r="B232" s="11">
        <v>3.5422600000000002</v>
      </c>
      <c r="C232" s="12">
        <v>7.21211</v>
      </c>
      <c r="D232" s="37">
        <v>1.6330000000000001E-2</v>
      </c>
      <c r="E232" s="14">
        <v>101.55</v>
      </c>
      <c r="F232" s="39">
        <v>101.57</v>
      </c>
      <c r="G232" s="41">
        <v>115.98</v>
      </c>
      <c r="H232" s="14">
        <v>1008.91</v>
      </c>
      <c r="I232" s="39">
        <v>1124.8900000000001</v>
      </c>
      <c r="J232" s="42">
        <v>0.21179999999999999</v>
      </c>
      <c r="K232" s="15">
        <v>1.6603000000000001</v>
      </c>
      <c r="L232" s="43">
        <v>1.8721000000000001</v>
      </c>
      <c r="M232" s="16">
        <f t="shared" si="24"/>
        <v>228</v>
      </c>
      <c r="N232" s="24">
        <v>148</v>
      </c>
      <c r="O232" s="25">
        <v>0.19911000000000001</v>
      </c>
      <c r="P232" s="33">
        <v>15.32</v>
      </c>
      <c r="Q232" s="8">
        <v>4.8689999999999998</v>
      </c>
      <c r="R232" s="34">
        <v>20.189</v>
      </c>
      <c r="S232" s="33">
        <v>35.582999999999998</v>
      </c>
      <c r="T232" s="8">
        <v>223.93199999999999</v>
      </c>
      <c r="U232" s="34">
        <v>259.51400000000001</v>
      </c>
      <c r="V232" s="33">
        <v>6.7100000000000007E-2</v>
      </c>
      <c r="W232" s="8">
        <v>0.3916</v>
      </c>
      <c r="X232" s="34">
        <v>0.45871000000000001</v>
      </c>
      <c r="Y232" s="33">
        <v>116.02</v>
      </c>
      <c r="Z232" s="8">
        <v>0.21179999999999999</v>
      </c>
      <c r="AA232" s="34">
        <v>7.2123900000000001</v>
      </c>
      <c r="AB232" s="9">
        <v>148</v>
      </c>
      <c r="AC232" s="2"/>
      <c r="AD232" s="3" t="str">
        <f t="shared" si="19"/>
        <v>SatTemp(228)=148</v>
      </c>
      <c r="AE232" s="3" t="str">
        <f t="shared" si="20"/>
        <v>SatPres(228)=3.542260</v>
      </c>
      <c r="AF232" s="3" t="str">
        <f t="shared" si="21"/>
        <v>Wtemp(228)=148</v>
      </c>
      <c r="AG232" s="3" t="str">
        <f t="shared" si="22"/>
        <v>W(228)=0.1991100</v>
      </c>
      <c r="AH232" s="3" t="str">
        <f t="shared" si="23"/>
        <v>Hfg(228)=1008.91</v>
      </c>
    </row>
    <row r="233" spans="1:34" x14ac:dyDescent="0.25">
      <c r="A233" s="10">
        <v>149</v>
      </c>
      <c r="B233" s="11">
        <v>3.6315599999999999</v>
      </c>
      <c r="C233" s="12">
        <v>7.3939300000000001</v>
      </c>
      <c r="D233" s="37">
        <v>1.634E-2</v>
      </c>
      <c r="E233" s="14">
        <v>99.21</v>
      </c>
      <c r="F233" s="39">
        <v>99.22</v>
      </c>
      <c r="G233" s="41">
        <v>116.98</v>
      </c>
      <c r="H233" s="14">
        <v>1008.32</v>
      </c>
      <c r="I233" s="39">
        <v>1125.31</v>
      </c>
      <c r="J233" s="42">
        <v>0.21340000000000001</v>
      </c>
      <c r="K233" s="15">
        <v>1.6566000000000001</v>
      </c>
      <c r="L233" s="43">
        <v>1.87</v>
      </c>
      <c r="M233" s="16">
        <f t="shared" si="24"/>
        <v>229</v>
      </c>
      <c r="N233" s="24">
        <v>149</v>
      </c>
      <c r="O233" s="25">
        <v>0.205792</v>
      </c>
      <c r="P233" s="33">
        <v>15.345000000000001</v>
      </c>
      <c r="Q233" s="8">
        <v>5.04</v>
      </c>
      <c r="R233" s="34">
        <v>20.385000000000002</v>
      </c>
      <c r="S233" s="33">
        <v>35.823999999999998</v>
      </c>
      <c r="T233" s="8">
        <v>231.53299999999999</v>
      </c>
      <c r="U233" s="34">
        <v>267.35599999999999</v>
      </c>
      <c r="V233" s="33">
        <v>6.7500000000000004E-2</v>
      </c>
      <c r="W233" s="8">
        <v>0.40423999999999999</v>
      </c>
      <c r="X233" s="34">
        <v>0.47173999999999999</v>
      </c>
      <c r="Y233" s="33">
        <v>117.02</v>
      </c>
      <c r="Z233" s="8">
        <v>0.21340000000000001</v>
      </c>
      <c r="AA233" s="34">
        <v>7.3941299999999996</v>
      </c>
      <c r="AB233" s="9">
        <v>149</v>
      </c>
      <c r="AC233" s="2"/>
      <c r="AD233" s="3" t="str">
        <f t="shared" si="19"/>
        <v>SatTemp(229)=149</v>
      </c>
      <c r="AE233" s="3" t="str">
        <f t="shared" si="20"/>
        <v>SatPres(229)=3.631560</v>
      </c>
      <c r="AF233" s="3" t="str">
        <f t="shared" si="21"/>
        <v>Wtemp(229)=149</v>
      </c>
      <c r="AG233" s="3" t="str">
        <f t="shared" si="22"/>
        <v>W(229)=0.2057920</v>
      </c>
      <c r="AH233" s="3" t="str">
        <f t="shared" si="23"/>
        <v>Hfg(229)=1008.32</v>
      </c>
    </row>
    <row r="234" spans="1:34" x14ac:dyDescent="0.25">
      <c r="A234" s="10">
        <v>150</v>
      </c>
      <c r="B234" s="11">
        <v>3.7227700000000001</v>
      </c>
      <c r="C234" s="12">
        <v>7.5796200000000002</v>
      </c>
      <c r="D234" s="37">
        <v>1.634E-2</v>
      </c>
      <c r="E234" s="14">
        <v>96.93</v>
      </c>
      <c r="F234" s="39">
        <v>96.94</v>
      </c>
      <c r="G234" s="41">
        <v>117.98</v>
      </c>
      <c r="H234" s="14">
        <v>1007.73</v>
      </c>
      <c r="I234" s="39">
        <v>1125.72</v>
      </c>
      <c r="J234" s="42">
        <v>0.21510000000000001</v>
      </c>
      <c r="K234" s="15">
        <v>1.6529</v>
      </c>
      <c r="L234" s="43">
        <v>1.8680000000000001</v>
      </c>
      <c r="M234" s="16">
        <f t="shared" si="24"/>
        <v>230</v>
      </c>
      <c r="N234" s="24">
        <v>150</v>
      </c>
      <c r="O234" s="25">
        <v>0.21273</v>
      </c>
      <c r="P234" s="33">
        <v>15.37</v>
      </c>
      <c r="Q234" s="8">
        <v>5.218</v>
      </c>
      <c r="R234" s="34">
        <v>20.588999999999999</v>
      </c>
      <c r="S234" s="33">
        <v>36.064</v>
      </c>
      <c r="T234" s="8">
        <v>239.42599999999999</v>
      </c>
      <c r="U234" s="34">
        <v>275.49</v>
      </c>
      <c r="V234" s="33">
        <v>6.7900000000000002E-2</v>
      </c>
      <c r="W234" s="8">
        <v>0.41735</v>
      </c>
      <c r="X234" s="34">
        <v>0.48524</v>
      </c>
      <c r="Y234" s="33">
        <v>118.02</v>
      </c>
      <c r="Z234" s="8">
        <v>0.21510000000000001</v>
      </c>
      <c r="AA234" s="34">
        <v>7.5797699999999999</v>
      </c>
      <c r="AB234" s="9">
        <v>150</v>
      </c>
      <c r="AC234" s="2"/>
      <c r="AD234" s="3" t="str">
        <f t="shared" si="19"/>
        <v>SatTemp(230)=150</v>
      </c>
      <c r="AE234" s="3" t="str">
        <f t="shared" si="20"/>
        <v>SatPres(230)=3.722770</v>
      </c>
      <c r="AF234" s="3" t="str">
        <f t="shared" si="21"/>
        <v>Wtemp(230)=150</v>
      </c>
      <c r="AG234" s="3" t="str">
        <f t="shared" si="22"/>
        <v>W(230)=0.2127300</v>
      </c>
      <c r="AH234" s="3" t="str">
        <f t="shared" si="23"/>
        <v>Hfg(230)=1007.73</v>
      </c>
    </row>
    <row r="235" spans="1:34" x14ac:dyDescent="0.25">
      <c r="A235" s="10">
        <v>151</v>
      </c>
      <c r="B235" s="11">
        <v>3.8159100000000001</v>
      </c>
      <c r="C235" s="12">
        <v>7.7692500000000004</v>
      </c>
      <c r="D235" s="37">
        <v>1.635E-2</v>
      </c>
      <c r="E235" s="14">
        <v>94.7</v>
      </c>
      <c r="F235" s="39">
        <v>94.72</v>
      </c>
      <c r="G235" s="41">
        <v>118.99</v>
      </c>
      <c r="H235" s="14">
        <v>1007.14</v>
      </c>
      <c r="I235" s="39">
        <v>1126.1300000000001</v>
      </c>
      <c r="J235" s="42">
        <v>0.2167</v>
      </c>
      <c r="K235" s="15">
        <v>1.6492</v>
      </c>
      <c r="L235" s="43">
        <v>1.8658999999999999</v>
      </c>
      <c r="M235" s="16">
        <f t="shared" si="24"/>
        <v>231</v>
      </c>
      <c r="N235" s="24">
        <v>151</v>
      </c>
      <c r="O235" s="25">
        <v>0.219945</v>
      </c>
      <c r="P235" s="33">
        <v>15.396000000000001</v>
      </c>
      <c r="Q235" s="8">
        <v>5.4039999999999999</v>
      </c>
      <c r="R235" s="34">
        <v>20.798999999999999</v>
      </c>
      <c r="S235" s="33">
        <v>36.305</v>
      </c>
      <c r="T235" s="8">
        <v>247.63800000000001</v>
      </c>
      <c r="U235" s="34">
        <v>283.94299999999998</v>
      </c>
      <c r="V235" s="33">
        <v>6.8290000000000003E-2</v>
      </c>
      <c r="W235" s="8">
        <v>0.43096000000000001</v>
      </c>
      <c r="X235" s="34">
        <v>0.49925000000000003</v>
      </c>
      <c r="Y235" s="33">
        <v>119.02</v>
      </c>
      <c r="Z235" s="8">
        <v>0.2167</v>
      </c>
      <c r="AA235" s="34">
        <v>7.7695800000000004</v>
      </c>
      <c r="AB235" s="9">
        <v>151</v>
      </c>
      <c r="AC235" s="2"/>
      <c r="AD235" s="3" t="str">
        <f t="shared" si="19"/>
        <v>SatTemp(231)=151</v>
      </c>
      <c r="AE235" s="3" t="str">
        <f t="shared" si="20"/>
        <v>SatPres(231)=3.815910</v>
      </c>
      <c r="AF235" s="3" t="str">
        <f t="shared" si="21"/>
        <v>Wtemp(231)=151</v>
      </c>
      <c r="AG235" s="3" t="str">
        <f t="shared" si="22"/>
        <v>W(231)=0.2199450</v>
      </c>
      <c r="AH235" s="3" t="str">
        <f t="shared" si="23"/>
        <v>Hfg(231)=1007.14</v>
      </c>
    </row>
    <row r="236" spans="1:34" x14ac:dyDescent="0.25">
      <c r="A236" s="10">
        <v>152</v>
      </c>
      <c r="B236" s="11">
        <v>3.9110100000000001</v>
      </c>
      <c r="C236" s="12">
        <v>7.9628899999999998</v>
      </c>
      <c r="D236" s="37">
        <v>1.635E-2</v>
      </c>
      <c r="E236" s="14">
        <v>92.54</v>
      </c>
      <c r="F236" s="39">
        <v>92.56</v>
      </c>
      <c r="G236" s="41">
        <v>119.99</v>
      </c>
      <c r="H236" s="14">
        <v>1006.55</v>
      </c>
      <c r="I236" s="39">
        <v>1126.54</v>
      </c>
      <c r="J236" s="42">
        <v>0.21840000000000001</v>
      </c>
      <c r="K236" s="15">
        <v>1.6455</v>
      </c>
      <c r="L236" s="43">
        <v>1.8638999999999999</v>
      </c>
      <c r="M236" s="16">
        <f t="shared" si="24"/>
        <v>232</v>
      </c>
      <c r="N236" s="24">
        <v>152</v>
      </c>
      <c r="O236" s="25">
        <v>0.22742899999999999</v>
      </c>
      <c r="P236" s="33">
        <v>15.420999999999999</v>
      </c>
      <c r="Q236" s="8">
        <v>5.5960000000000001</v>
      </c>
      <c r="R236" s="34">
        <v>21.016999999999999</v>
      </c>
      <c r="S236" s="33">
        <v>36.545999999999999</v>
      </c>
      <c r="T236" s="8">
        <v>256.15800000000002</v>
      </c>
      <c r="U236" s="34">
        <v>292.70499999999998</v>
      </c>
      <c r="V236" s="33">
        <v>6.8680000000000005E-2</v>
      </c>
      <c r="W236" s="8">
        <v>0.44507000000000002</v>
      </c>
      <c r="X236" s="34">
        <v>0.51375000000000004</v>
      </c>
      <c r="Y236" s="33">
        <v>120.02</v>
      </c>
      <c r="Z236" s="8">
        <v>0.21840000000000001</v>
      </c>
      <c r="AA236" s="34">
        <v>7.9630599999999996</v>
      </c>
      <c r="AB236" s="9">
        <v>152</v>
      </c>
      <c r="AC236" s="2"/>
      <c r="AD236" s="3" t="str">
        <f t="shared" si="19"/>
        <v>SatTemp(232)=152</v>
      </c>
      <c r="AE236" s="3" t="str">
        <f t="shared" si="20"/>
        <v>SatPres(232)=3.911010</v>
      </c>
      <c r="AF236" s="3" t="str">
        <f t="shared" si="21"/>
        <v>Wtemp(232)=152</v>
      </c>
      <c r="AG236" s="3" t="str">
        <f t="shared" si="22"/>
        <v>W(232)=0.2274290</v>
      </c>
      <c r="AH236" s="3" t="str">
        <f t="shared" si="23"/>
        <v>Hfg(232)=1006.55</v>
      </c>
    </row>
    <row r="237" spans="1:34" x14ac:dyDescent="0.25">
      <c r="A237" s="10">
        <v>153</v>
      </c>
      <c r="B237" s="11">
        <v>4.0081199999999999</v>
      </c>
      <c r="C237" s="12">
        <v>8.1606100000000001</v>
      </c>
      <c r="D237" s="37">
        <v>1.636E-2</v>
      </c>
      <c r="E237" s="14">
        <v>90.44</v>
      </c>
      <c r="F237" s="39">
        <v>90.46</v>
      </c>
      <c r="G237" s="41">
        <v>120.99</v>
      </c>
      <c r="H237" s="14">
        <v>1005.96</v>
      </c>
      <c r="I237" s="39">
        <v>1126.95</v>
      </c>
      <c r="J237" s="42">
        <v>0.22</v>
      </c>
      <c r="K237" s="15">
        <v>1.6418999999999999</v>
      </c>
      <c r="L237" s="43">
        <v>1.8619000000000001</v>
      </c>
      <c r="M237" s="16">
        <f t="shared" si="24"/>
        <v>233</v>
      </c>
      <c r="N237" s="24">
        <v>153</v>
      </c>
      <c r="O237" s="25">
        <v>0.23521800000000001</v>
      </c>
      <c r="P237" s="33">
        <v>15.446</v>
      </c>
      <c r="Q237" s="8">
        <v>5.7969999999999997</v>
      </c>
      <c r="R237" s="34">
        <v>21.242999999999999</v>
      </c>
      <c r="S237" s="33">
        <v>36.786999999999999</v>
      </c>
      <c r="T237" s="8">
        <v>265.02800000000002</v>
      </c>
      <c r="U237" s="34">
        <v>301.81599999999997</v>
      </c>
      <c r="V237" s="33">
        <v>6.9080000000000003E-2</v>
      </c>
      <c r="W237" s="8">
        <v>0.45973000000000003</v>
      </c>
      <c r="X237" s="34">
        <v>0.52881</v>
      </c>
      <c r="Y237" s="33">
        <v>121.02</v>
      </c>
      <c r="Z237" s="8">
        <v>0.22</v>
      </c>
      <c r="AA237" s="34">
        <v>8.1608699999999992</v>
      </c>
      <c r="AB237" s="9">
        <v>153</v>
      </c>
      <c r="AC237" s="2"/>
      <c r="AD237" s="3" t="str">
        <f t="shared" si="19"/>
        <v>SatTemp(233)=153</v>
      </c>
      <c r="AE237" s="3" t="str">
        <f t="shared" si="20"/>
        <v>SatPres(233)=4.008120</v>
      </c>
      <c r="AF237" s="3" t="str">
        <f t="shared" si="21"/>
        <v>Wtemp(233)=153</v>
      </c>
      <c r="AG237" s="3" t="str">
        <f t="shared" si="22"/>
        <v>W(233)=0.2352180</v>
      </c>
      <c r="AH237" s="3" t="str">
        <f t="shared" si="23"/>
        <v>Hfg(233)=1005.96</v>
      </c>
    </row>
    <row r="238" spans="1:34" x14ac:dyDescent="0.25">
      <c r="A238" s="10">
        <v>154</v>
      </c>
      <c r="B238" s="11">
        <v>4.1072699999999998</v>
      </c>
      <c r="C238" s="12">
        <v>8.3624700000000001</v>
      </c>
      <c r="D238" s="37">
        <v>1.636E-2</v>
      </c>
      <c r="E238" s="14">
        <v>88.39</v>
      </c>
      <c r="F238" s="39">
        <v>88.41</v>
      </c>
      <c r="G238" s="41">
        <v>121.99</v>
      </c>
      <c r="H238" s="14">
        <v>1005.37</v>
      </c>
      <c r="I238" s="39">
        <v>1127.3599999999999</v>
      </c>
      <c r="J238" s="42">
        <v>0.22159999999999999</v>
      </c>
      <c r="K238" s="15">
        <v>1.6383000000000001</v>
      </c>
      <c r="L238" s="43">
        <v>1.8599000000000001</v>
      </c>
      <c r="M238" s="16">
        <f t="shared" si="24"/>
        <v>234</v>
      </c>
      <c r="N238" s="24">
        <v>154</v>
      </c>
      <c r="O238" s="25">
        <v>0.243309</v>
      </c>
      <c r="P238" s="33">
        <v>15.471</v>
      </c>
      <c r="Q238" s="8">
        <v>6.0049999999999999</v>
      </c>
      <c r="R238" s="34">
        <v>21.477</v>
      </c>
      <c r="S238" s="33">
        <v>37.027999999999999</v>
      </c>
      <c r="T238" s="8">
        <v>274.245</v>
      </c>
      <c r="U238" s="34">
        <v>311.27300000000002</v>
      </c>
      <c r="V238" s="33">
        <v>6.9470000000000004E-2</v>
      </c>
      <c r="W238" s="8">
        <v>0.47493999999999997</v>
      </c>
      <c r="X238" s="34">
        <v>0.54440999999999995</v>
      </c>
      <c r="Y238" s="33">
        <v>122.02</v>
      </c>
      <c r="Z238" s="8">
        <v>0.22159999999999999</v>
      </c>
      <c r="AA238" s="34">
        <v>8.3625600000000002</v>
      </c>
      <c r="AB238" s="9">
        <v>154</v>
      </c>
      <c r="AC238" s="2"/>
      <c r="AD238" s="3" t="str">
        <f t="shared" si="19"/>
        <v>SatTemp(234)=154</v>
      </c>
      <c r="AE238" s="3" t="str">
        <f t="shared" si="20"/>
        <v>SatPres(234)=4.107270</v>
      </c>
      <c r="AF238" s="3" t="str">
        <f t="shared" si="21"/>
        <v>Wtemp(234)=154</v>
      </c>
      <c r="AG238" s="3" t="str">
        <f t="shared" si="22"/>
        <v>W(234)=0.2433090</v>
      </c>
      <c r="AH238" s="3" t="str">
        <f t="shared" si="23"/>
        <v>Hfg(234)=1005.37</v>
      </c>
    </row>
    <row r="239" spans="1:34" x14ac:dyDescent="0.25">
      <c r="A239" s="10">
        <v>155</v>
      </c>
      <c r="B239" s="11">
        <v>4.2084799999999998</v>
      </c>
      <c r="C239" s="12">
        <v>8.5685400000000005</v>
      </c>
      <c r="D239" s="37">
        <v>1.6369999999999999E-2</v>
      </c>
      <c r="E239" s="14">
        <v>86.4</v>
      </c>
      <c r="F239" s="39">
        <v>86.41</v>
      </c>
      <c r="G239" s="41">
        <v>122.99</v>
      </c>
      <c r="H239" s="14">
        <v>1004.78</v>
      </c>
      <c r="I239" s="39">
        <v>1127.77</v>
      </c>
      <c r="J239" s="42">
        <v>0.2233</v>
      </c>
      <c r="K239" s="15">
        <v>1.6346000000000001</v>
      </c>
      <c r="L239" s="43">
        <v>1.8579000000000001</v>
      </c>
      <c r="M239" s="16">
        <f t="shared" si="24"/>
        <v>235</v>
      </c>
      <c r="N239" s="24">
        <v>155</v>
      </c>
      <c r="O239" s="25">
        <v>0.25173800000000002</v>
      </c>
      <c r="P239" s="33">
        <v>15.497</v>
      </c>
      <c r="Q239" s="8">
        <v>6.2229999999999999</v>
      </c>
      <c r="R239" s="34">
        <v>21.72</v>
      </c>
      <c r="S239" s="33">
        <v>37.268999999999998</v>
      </c>
      <c r="T239" s="8">
        <v>283.84899999999999</v>
      </c>
      <c r="U239" s="34">
        <v>321.11799999999999</v>
      </c>
      <c r="V239" s="33">
        <v>6.9860000000000005E-2</v>
      </c>
      <c r="W239" s="8">
        <v>0.49076999999999998</v>
      </c>
      <c r="X239" s="34">
        <v>0.56064000000000003</v>
      </c>
      <c r="Y239" s="33">
        <v>123.02</v>
      </c>
      <c r="Z239" s="8">
        <v>0.2233</v>
      </c>
      <c r="AA239" s="34">
        <v>8.5687099999999994</v>
      </c>
      <c r="AB239" s="9">
        <v>155</v>
      </c>
      <c r="AC239" s="2"/>
      <c r="AD239" s="3" t="str">
        <f t="shared" si="19"/>
        <v>SatTemp(235)=155</v>
      </c>
      <c r="AE239" s="3" t="str">
        <f t="shared" si="20"/>
        <v>SatPres(235)=4.208480</v>
      </c>
      <c r="AF239" s="3" t="str">
        <f t="shared" si="21"/>
        <v>Wtemp(235)=155</v>
      </c>
      <c r="AG239" s="3" t="str">
        <f t="shared" si="22"/>
        <v>W(235)=0.2517380</v>
      </c>
      <c r="AH239" s="3" t="str">
        <f t="shared" si="23"/>
        <v>Hfg(235)=1004.78</v>
      </c>
    </row>
    <row r="240" spans="1:34" x14ac:dyDescent="0.25">
      <c r="A240" s="10">
        <v>156</v>
      </c>
      <c r="B240" s="11">
        <v>4.3117999999999999</v>
      </c>
      <c r="C240" s="12">
        <v>8.7789000000000001</v>
      </c>
      <c r="D240" s="37">
        <v>1.6369999999999999E-2</v>
      </c>
      <c r="E240" s="14">
        <v>84.45</v>
      </c>
      <c r="F240" s="39">
        <v>84.47</v>
      </c>
      <c r="G240" s="41">
        <v>123.99</v>
      </c>
      <c r="H240" s="14">
        <v>1004.19</v>
      </c>
      <c r="I240" s="39">
        <v>1128.18</v>
      </c>
      <c r="J240" s="42">
        <v>0.22489999999999999</v>
      </c>
      <c r="K240" s="15">
        <v>1.631</v>
      </c>
      <c r="L240" s="43">
        <v>1.8559000000000001</v>
      </c>
      <c r="M240" s="16">
        <f t="shared" si="24"/>
        <v>236</v>
      </c>
      <c r="N240" s="24">
        <v>156</v>
      </c>
      <c r="O240" s="25">
        <v>0.26051200000000002</v>
      </c>
      <c r="P240" s="33">
        <v>15.522</v>
      </c>
      <c r="Q240" s="8">
        <v>6.45</v>
      </c>
      <c r="R240" s="34">
        <v>21.972000000000001</v>
      </c>
      <c r="S240" s="33">
        <v>37.51</v>
      </c>
      <c r="T240" s="8">
        <v>293.84899999999999</v>
      </c>
      <c r="U240" s="34">
        <v>331.35899999999998</v>
      </c>
      <c r="V240" s="33">
        <v>7.0250000000000007E-2</v>
      </c>
      <c r="W240" s="8">
        <v>0.50722999999999996</v>
      </c>
      <c r="X240" s="34">
        <v>0.57748999999999995</v>
      </c>
      <c r="Y240" s="33">
        <v>124.02</v>
      </c>
      <c r="Z240" s="8">
        <v>0.22489999999999999</v>
      </c>
      <c r="AA240" s="34">
        <v>8.7791499999999996</v>
      </c>
      <c r="AB240" s="9">
        <v>156</v>
      </c>
      <c r="AC240" s="2"/>
      <c r="AD240" s="3" t="str">
        <f t="shared" si="19"/>
        <v>SatTemp(236)=156</v>
      </c>
      <c r="AE240" s="3" t="str">
        <f t="shared" si="20"/>
        <v>SatPres(236)=4.311800</v>
      </c>
      <c r="AF240" s="3" t="str">
        <f t="shared" si="21"/>
        <v>Wtemp(236)=156</v>
      </c>
      <c r="AG240" s="3" t="str">
        <f t="shared" si="22"/>
        <v>W(236)=0.2605120</v>
      </c>
      <c r="AH240" s="3" t="str">
        <f t="shared" si="23"/>
        <v>Hfg(236)=1004.19</v>
      </c>
    </row>
    <row r="241" spans="1:34" x14ac:dyDescent="0.25">
      <c r="A241" s="10">
        <v>157</v>
      </c>
      <c r="B241" s="11">
        <v>4.4172500000000001</v>
      </c>
      <c r="C241" s="12">
        <v>8.9936000000000007</v>
      </c>
      <c r="D241" s="37">
        <v>1.6379999999999999E-2</v>
      </c>
      <c r="E241" s="14">
        <v>82.56</v>
      </c>
      <c r="F241" s="39">
        <v>82.58</v>
      </c>
      <c r="G241" s="41">
        <v>124.99</v>
      </c>
      <c r="H241" s="14">
        <v>1003.6</v>
      </c>
      <c r="I241" s="39">
        <v>1128.5899999999999</v>
      </c>
      <c r="J241" s="42">
        <v>0.22650000000000001</v>
      </c>
      <c r="K241" s="15">
        <v>1.6274</v>
      </c>
      <c r="L241" s="43">
        <v>1.8539000000000001</v>
      </c>
      <c r="M241" s="16">
        <f t="shared" si="24"/>
        <v>237</v>
      </c>
      <c r="N241" s="24">
        <v>157</v>
      </c>
      <c r="O241" s="25">
        <v>0.26964399999999999</v>
      </c>
      <c r="P241" s="33">
        <v>15.547000000000001</v>
      </c>
      <c r="Q241" s="8">
        <v>6.6859999999999999</v>
      </c>
      <c r="R241" s="34">
        <v>22.233000000000001</v>
      </c>
      <c r="S241" s="33">
        <v>37.750999999999998</v>
      </c>
      <c r="T241" s="8">
        <v>304.26100000000002</v>
      </c>
      <c r="U241" s="34">
        <v>342.012</v>
      </c>
      <c r="V241" s="33">
        <v>7.0650000000000004E-2</v>
      </c>
      <c r="W241" s="8">
        <v>0.52434000000000003</v>
      </c>
      <c r="X241" s="34">
        <v>0.59499000000000002</v>
      </c>
      <c r="Y241" s="33">
        <v>125.02</v>
      </c>
      <c r="Z241" s="8">
        <v>0.22650000000000001</v>
      </c>
      <c r="AA241" s="34">
        <v>8.9937799999999992</v>
      </c>
      <c r="AB241" s="9">
        <v>157</v>
      </c>
      <c r="AC241" s="2"/>
      <c r="AD241" s="3" t="str">
        <f t="shared" si="19"/>
        <v>SatTemp(237)=157</v>
      </c>
      <c r="AE241" s="3" t="str">
        <f t="shared" si="20"/>
        <v>SatPres(237)=4.417250</v>
      </c>
      <c r="AF241" s="3" t="str">
        <f t="shared" si="21"/>
        <v>Wtemp(237)=157</v>
      </c>
      <c r="AG241" s="3" t="str">
        <f t="shared" si="22"/>
        <v>W(237)=0.2696440</v>
      </c>
      <c r="AH241" s="3" t="str">
        <f t="shared" si="23"/>
        <v>Hfg(237)=1003.60</v>
      </c>
    </row>
    <row r="242" spans="1:34" x14ac:dyDescent="0.25">
      <c r="A242" s="10">
        <v>158</v>
      </c>
      <c r="B242" s="11">
        <v>4.5248799999999996</v>
      </c>
      <c r="C242" s="12">
        <v>9.2127400000000002</v>
      </c>
      <c r="D242" s="37">
        <v>1.6379999999999999E-2</v>
      </c>
      <c r="E242" s="14">
        <v>80.72</v>
      </c>
      <c r="F242" s="39">
        <v>80.73</v>
      </c>
      <c r="G242" s="41">
        <v>125.99</v>
      </c>
      <c r="H242" s="14">
        <v>1003</v>
      </c>
      <c r="I242" s="39">
        <v>1128.99</v>
      </c>
      <c r="J242" s="42">
        <v>0.2281</v>
      </c>
      <c r="K242" s="15">
        <v>1.6237999999999999</v>
      </c>
      <c r="L242" s="43">
        <v>1.8519000000000001</v>
      </c>
      <c r="M242" s="16">
        <f t="shared" si="24"/>
        <v>238</v>
      </c>
      <c r="N242" s="24">
        <v>158</v>
      </c>
      <c r="O242" s="25">
        <v>0.27916600000000003</v>
      </c>
      <c r="P242" s="33">
        <v>15.571999999999999</v>
      </c>
      <c r="Q242" s="8">
        <v>6.9329999999999998</v>
      </c>
      <c r="R242" s="34">
        <v>22.504999999999999</v>
      </c>
      <c r="S242" s="33">
        <v>37.991999999999997</v>
      </c>
      <c r="T242" s="8">
        <v>315.12</v>
      </c>
      <c r="U242" s="34">
        <v>353.11200000000002</v>
      </c>
      <c r="V242" s="33">
        <v>7.1040000000000006E-2</v>
      </c>
      <c r="W242" s="8">
        <v>0.54217000000000004</v>
      </c>
      <c r="X242" s="34">
        <v>0.61319999999999997</v>
      </c>
      <c r="Y242" s="33">
        <v>126.02</v>
      </c>
      <c r="Z242" s="8">
        <v>0.2281</v>
      </c>
      <c r="AA242" s="34">
        <v>9.2129700000000003</v>
      </c>
      <c r="AB242" s="9">
        <v>158</v>
      </c>
      <c r="AC242" s="2"/>
      <c r="AD242" s="3" t="str">
        <f t="shared" si="19"/>
        <v>SatTemp(238)=158</v>
      </c>
      <c r="AE242" s="3" t="str">
        <f t="shared" si="20"/>
        <v>SatPres(238)=4.524880</v>
      </c>
      <c r="AF242" s="3" t="str">
        <f t="shared" si="21"/>
        <v>Wtemp(238)=158</v>
      </c>
      <c r="AG242" s="3" t="str">
        <f t="shared" si="22"/>
        <v>W(238)=0.2791660</v>
      </c>
      <c r="AH242" s="3" t="str">
        <f t="shared" si="23"/>
        <v>Hfg(238)=1003.00</v>
      </c>
    </row>
    <row r="243" spans="1:34" x14ac:dyDescent="0.25">
      <c r="A243" s="10">
        <v>159</v>
      </c>
      <c r="B243" s="11">
        <v>4.6347199999999997</v>
      </c>
      <c r="C243" s="12">
        <v>9.4363700000000001</v>
      </c>
      <c r="D243" s="37">
        <v>1.6389999999999998E-2</v>
      </c>
      <c r="E243" s="14">
        <v>78.92</v>
      </c>
      <c r="F243" s="39">
        <v>78.94</v>
      </c>
      <c r="G243" s="41">
        <v>126.99</v>
      </c>
      <c r="H243" s="14">
        <v>1002.41</v>
      </c>
      <c r="I243" s="39">
        <v>1129.4000000000001</v>
      </c>
      <c r="J243" s="42">
        <v>0.22969999999999999</v>
      </c>
      <c r="K243" s="15">
        <v>1.6202000000000001</v>
      </c>
      <c r="L243" s="43">
        <v>1.85</v>
      </c>
      <c r="M243" s="16">
        <f t="shared" si="24"/>
        <v>239</v>
      </c>
      <c r="N243" s="24">
        <v>159</v>
      </c>
      <c r="O243" s="25">
        <v>0.289101</v>
      </c>
      <c r="P243" s="33">
        <v>15.598000000000001</v>
      </c>
      <c r="Q243" s="8">
        <v>7.19</v>
      </c>
      <c r="R243" s="34">
        <v>22.788</v>
      </c>
      <c r="S243" s="33">
        <v>38.232999999999997</v>
      </c>
      <c r="T243" s="8">
        <v>326.452</v>
      </c>
      <c r="U243" s="34">
        <v>364.685</v>
      </c>
      <c r="V243" s="33">
        <v>7.1429999999999993E-2</v>
      </c>
      <c r="W243" s="8">
        <v>0.56074000000000002</v>
      </c>
      <c r="X243" s="34">
        <v>0.63216000000000006</v>
      </c>
      <c r="Y243" s="33">
        <v>127.02</v>
      </c>
      <c r="Z243" s="8">
        <v>0.22969999999999999</v>
      </c>
      <c r="AA243" s="34">
        <v>9.4367699999999992</v>
      </c>
      <c r="AB243" s="9">
        <v>159</v>
      </c>
      <c r="AC243" s="2"/>
      <c r="AD243" s="3" t="str">
        <f t="shared" si="19"/>
        <v>SatTemp(239)=159</v>
      </c>
      <c r="AE243" s="3" t="str">
        <f t="shared" si="20"/>
        <v>SatPres(239)=4.634720</v>
      </c>
      <c r="AF243" s="3" t="str">
        <f t="shared" si="21"/>
        <v>Wtemp(239)=159</v>
      </c>
      <c r="AG243" s="3" t="str">
        <f t="shared" si="22"/>
        <v>W(239)=0.2891010</v>
      </c>
      <c r="AH243" s="3" t="str">
        <f t="shared" si="23"/>
        <v>Hfg(239)=1002.41</v>
      </c>
    </row>
    <row r="244" spans="1:34" x14ac:dyDescent="0.25">
      <c r="A244" s="10">
        <v>160</v>
      </c>
      <c r="B244" s="11">
        <v>4.7468000000000004</v>
      </c>
      <c r="C244" s="12">
        <v>9.6646000000000001</v>
      </c>
      <c r="D244" s="37">
        <v>1.6389999999999998E-2</v>
      </c>
      <c r="E244" s="17">
        <v>77.174999999999997</v>
      </c>
      <c r="F244" s="40">
        <v>77.191999999999993</v>
      </c>
      <c r="G244" s="41">
        <v>127.99</v>
      </c>
      <c r="H244" s="14">
        <v>1001.82</v>
      </c>
      <c r="I244" s="39">
        <v>1129.81</v>
      </c>
      <c r="J244" s="42">
        <v>0.23139999999999999</v>
      </c>
      <c r="K244" s="15">
        <v>1.6167</v>
      </c>
      <c r="L244" s="43">
        <v>1.8480000000000001</v>
      </c>
      <c r="M244" s="16">
        <f t="shared" si="24"/>
        <v>240</v>
      </c>
      <c r="N244" s="24">
        <v>160</v>
      </c>
      <c r="O244" s="25">
        <v>0.29944999999999999</v>
      </c>
      <c r="P244" s="33">
        <v>15.622999999999999</v>
      </c>
      <c r="Q244" s="8">
        <v>7.4589999999999996</v>
      </c>
      <c r="R244" s="34">
        <v>23.082000000000001</v>
      </c>
      <c r="S244" s="33">
        <v>38.473999999999997</v>
      </c>
      <c r="T244" s="8">
        <v>338.26299999999998</v>
      </c>
      <c r="U244" s="34">
        <v>376.73700000000002</v>
      </c>
      <c r="V244" s="33">
        <v>7.1809999999999999E-2</v>
      </c>
      <c r="W244" s="8">
        <v>0.58006999999999997</v>
      </c>
      <c r="X244" s="34">
        <v>0.65188000000000001</v>
      </c>
      <c r="Y244" s="33">
        <v>128.02000000000001</v>
      </c>
      <c r="Z244" s="8">
        <v>0.23139999999999999</v>
      </c>
      <c r="AA244" s="34">
        <v>9.6647999999999996</v>
      </c>
      <c r="AB244" s="9">
        <v>160</v>
      </c>
      <c r="AC244" s="2"/>
      <c r="AD244" s="3" t="str">
        <f t="shared" si="19"/>
        <v>SatTemp(240)=160</v>
      </c>
      <c r="AE244" s="3" t="str">
        <f t="shared" si="20"/>
        <v>SatPres(240)=4.746800</v>
      </c>
      <c r="AF244" s="3" t="str">
        <f t="shared" si="21"/>
        <v>Wtemp(240)=160</v>
      </c>
      <c r="AG244" s="3" t="str">
        <f t="shared" si="22"/>
        <v>W(240)=0.2994500</v>
      </c>
      <c r="AH244" s="3" t="str">
        <f t="shared" si="23"/>
        <v>Hfg(240)=1001.82</v>
      </c>
    </row>
    <row r="245" spans="1:34" x14ac:dyDescent="0.25">
      <c r="A245" s="10">
        <v>161</v>
      </c>
      <c r="B245" s="11">
        <v>4.8612000000000002</v>
      </c>
      <c r="C245" s="12">
        <v>9.8973999999999993</v>
      </c>
      <c r="D245" s="37">
        <v>1.6400000000000001E-2</v>
      </c>
      <c r="E245" s="17">
        <v>75.471000000000004</v>
      </c>
      <c r="F245" s="40">
        <v>75.488</v>
      </c>
      <c r="G245" s="41">
        <v>128.99</v>
      </c>
      <c r="H245" s="14">
        <v>1001.22</v>
      </c>
      <c r="I245" s="39">
        <v>1130.22</v>
      </c>
      <c r="J245" s="42">
        <v>0.23300000000000001</v>
      </c>
      <c r="K245" s="15">
        <v>1.6131</v>
      </c>
      <c r="L245" s="43">
        <v>1.8461000000000001</v>
      </c>
      <c r="M245" s="16">
        <f t="shared" si="24"/>
        <v>241</v>
      </c>
      <c r="N245" s="24">
        <v>161</v>
      </c>
      <c r="O245" s="25">
        <v>0.31026999999999999</v>
      </c>
      <c r="P245" s="33">
        <v>15.648</v>
      </c>
      <c r="Q245" s="8">
        <v>7.74</v>
      </c>
      <c r="R245" s="34">
        <v>23.388000000000002</v>
      </c>
      <c r="S245" s="33">
        <v>38.715000000000003</v>
      </c>
      <c r="T245" s="8">
        <v>350.61</v>
      </c>
      <c r="U245" s="34">
        <v>389.32499999999999</v>
      </c>
      <c r="V245" s="33">
        <v>7.22E-2</v>
      </c>
      <c r="W245" s="8">
        <v>0.60024999999999995</v>
      </c>
      <c r="X245" s="34">
        <v>0.67244999999999999</v>
      </c>
      <c r="Y245" s="33">
        <v>129.02000000000001</v>
      </c>
      <c r="Z245" s="8">
        <v>0.23300000000000001</v>
      </c>
      <c r="AA245" s="34">
        <v>9.8978000000000002</v>
      </c>
      <c r="AB245" s="9">
        <v>161</v>
      </c>
      <c r="AC245" s="2"/>
      <c r="AD245" s="3" t="str">
        <f t="shared" si="19"/>
        <v>SatTemp(241)=161</v>
      </c>
      <c r="AE245" s="3" t="str">
        <f t="shared" si="20"/>
        <v>SatPres(241)=4.861200</v>
      </c>
      <c r="AF245" s="3" t="str">
        <f t="shared" si="21"/>
        <v>Wtemp(241)=161</v>
      </c>
      <c r="AG245" s="3" t="str">
        <f t="shared" si="22"/>
        <v>W(241)=0.3102700</v>
      </c>
      <c r="AH245" s="3" t="str">
        <f t="shared" si="23"/>
        <v>Hfg(241)=1001.22</v>
      </c>
    </row>
    <row r="246" spans="1:34" x14ac:dyDescent="0.25">
      <c r="A246" s="10">
        <v>162</v>
      </c>
      <c r="B246" s="11">
        <v>4.9778000000000002</v>
      </c>
      <c r="C246" s="15">
        <v>10.135</v>
      </c>
      <c r="D246" s="37">
        <v>1.6400000000000001E-2</v>
      </c>
      <c r="E246" s="17">
        <v>73.811999999999998</v>
      </c>
      <c r="F246" s="40">
        <v>73.828999999999994</v>
      </c>
      <c r="G246" s="41">
        <v>130</v>
      </c>
      <c r="H246" s="14">
        <v>1000.63</v>
      </c>
      <c r="I246" s="39">
        <v>1130.6199999999999</v>
      </c>
      <c r="J246" s="42">
        <v>0.2346</v>
      </c>
      <c r="K246" s="15">
        <v>1.6094999999999999</v>
      </c>
      <c r="L246" s="43">
        <v>1.8441000000000001</v>
      </c>
      <c r="M246" s="16">
        <f t="shared" si="24"/>
        <v>242</v>
      </c>
      <c r="N246" s="24">
        <v>162</v>
      </c>
      <c r="O246" s="25">
        <v>0.32156000000000001</v>
      </c>
      <c r="P246" s="33">
        <v>15.673</v>
      </c>
      <c r="Q246" s="8">
        <v>8.0340000000000007</v>
      </c>
      <c r="R246" s="34">
        <v>23.707000000000001</v>
      </c>
      <c r="S246" s="33">
        <v>38.956000000000003</v>
      </c>
      <c r="T246" s="8">
        <v>363.50099999999998</v>
      </c>
      <c r="U246" s="34">
        <v>402.45699999999999</v>
      </c>
      <c r="V246" s="33">
        <v>7.2590000000000002E-2</v>
      </c>
      <c r="W246" s="8">
        <v>0.62128000000000005</v>
      </c>
      <c r="X246" s="34">
        <v>0.69388000000000005</v>
      </c>
      <c r="Y246" s="33">
        <v>130.03</v>
      </c>
      <c r="Z246" s="8">
        <v>0.2346</v>
      </c>
      <c r="AA246" s="34">
        <v>10.135300000000001</v>
      </c>
      <c r="AB246" s="9">
        <v>162</v>
      </c>
      <c r="AC246" s="2"/>
      <c r="AD246" s="3" t="str">
        <f t="shared" si="19"/>
        <v>SatTemp(242)=162</v>
      </c>
      <c r="AE246" s="3" t="str">
        <f t="shared" si="20"/>
        <v>SatPres(242)=4.977800</v>
      </c>
      <c r="AF246" s="3" t="str">
        <f t="shared" si="21"/>
        <v>Wtemp(242)=162</v>
      </c>
      <c r="AG246" s="3" t="str">
        <f t="shared" si="22"/>
        <v>W(242)=0.3215600</v>
      </c>
      <c r="AH246" s="3" t="str">
        <f t="shared" si="23"/>
        <v>Hfg(242)=1000.63</v>
      </c>
    </row>
    <row r="247" spans="1:34" x14ac:dyDescent="0.25">
      <c r="A247" s="10">
        <v>163</v>
      </c>
      <c r="B247" s="11">
        <v>5.0968999999999998</v>
      </c>
      <c r="C247" s="15">
        <v>10.3774</v>
      </c>
      <c r="D247" s="37">
        <v>1.6410000000000001E-2</v>
      </c>
      <c r="E247" s="17">
        <v>72.195999999999998</v>
      </c>
      <c r="F247" s="40">
        <v>72.212999999999994</v>
      </c>
      <c r="G247" s="41">
        <v>131</v>
      </c>
      <c r="H247" s="14">
        <v>1000.03</v>
      </c>
      <c r="I247" s="39">
        <v>1131.03</v>
      </c>
      <c r="J247" s="42">
        <v>0.23619999999999999</v>
      </c>
      <c r="K247" s="15">
        <v>1.6060000000000001</v>
      </c>
      <c r="L247" s="43">
        <v>1.8422000000000001</v>
      </c>
      <c r="M247" s="16">
        <f t="shared" si="24"/>
        <v>243</v>
      </c>
      <c r="N247" s="24">
        <v>163</v>
      </c>
      <c r="O247" s="25">
        <v>0.33335999999999999</v>
      </c>
      <c r="P247" s="33">
        <v>15.699</v>
      </c>
      <c r="Q247" s="8">
        <v>8.3409999999999993</v>
      </c>
      <c r="R247" s="34">
        <v>24.04</v>
      </c>
      <c r="S247" s="33">
        <v>39.197000000000003</v>
      </c>
      <c r="T247" s="8">
        <v>376.97899999999998</v>
      </c>
      <c r="U247" s="34">
        <v>416.17500000000001</v>
      </c>
      <c r="V247" s="33">
        <v>7.2980000000000003E-2</v>
      </c>
      <c r="W247" s="8">
        <v>0.64324999999999999</v>
      </c>
      <c r="X247" s="34">
        <v>0.71623000000000003</v>
      </c>
      <c r="Y247" s="33">
        <v>131.03</v>
      </c>
      <c r="Z247" s="8">
        <v>0.23619999999999999</v>
      </c>
      <c r="AA247" s="34">
        <v>10.377599999999999</v>
      </c>
      <c r="AB247" s="9">
        <v>163</v>
      </c>
      <c r="AC247" s="2"/>
      <c r="AD247" s="3" t="str">
        <f t="shared" si="19"/>
        <v>SatTemp(243)=163</v>
      </c>
      <c r="AE247" s="3" t="str">
        <f t="shared" si="20"/>
        <v>SatPres(243)=5.096900</v>
      </c>
      <c r="AF247" s="3" t="str">
        <f t="shared" si="21"/>
        <v>Wtemp(243)=163</v>
      </c>
      <c r="AG247" s="3" t="str">
        <f t="shared" si="22"/>
        <v>W(243)=0.3333600</v>
      </c>
      <c r="AH247" s="3" t="str">
        <f t="shared" si="23"/>
        <v>Hfg(243)=1000.03</v>
      </c>
    </row>
    <row r="248" spans="1:34" x14ac:dyDescent="0.25">
      <c r="A248" s="10">
        <v>164</v>
      </c>
      <c r="B248" s="11">
        <v>5.2183000000000002</v>
      </c>
      <c r="C248" s="15">
        <v>10.624599999999999</v>
      </c>
      <c r="D248" s="37">
        <v>1.6420000000000001E-2</v>
      </c>
      <c r="E248" s="17">
        <v>70.619</v>
      </c>
      <c r="F248" s="40">
        <v>70.635999999999996</v>
      </c>
      <c r="G248" s="41">
        <v>132</v>
      </c>
      <c r="H248" s="14">
        <v>999.43</v>
      </c>
      <c r="I248" s="39">
        <v>1131.43</v>
      </c>
      <c r="J248" s="42">
        <v>0.23780000000000001</v>
      </c>
      <c r="K248" s="15">
        <v>1.6025</v>
      </c>
      <c r="L248" s="43">
        <v>1.8403</v>
      </c>
      <c r="M248" s="16">
        <f t="shared" si="24"/>
        <v>244</v>
      </c>
      <c r="N248" s="24">
        <v>164</v>
      </c>
      <c r="O248" s="25">
        <v>0.34572000000000003</v>
      </c>
      <c r="P248" s="33">
        <v>15.724</v>
      </c>
      <c r="Q248" s="8">
        <v>8.6639999999999997</v>
      </c>
      <c r="R248" s="34">
        <v>24.388000000000002</v>
      </c>
      <c r="S248" s="33">
        <v>39.438000000000002</v>
      </c>
      <c r="T248" s="8">
        <v>391.09500000000003</v>
      </c>
      <c r="U248" s="34">
        <v>430.53300000000002</v>
      </c>
      <c r="V248" s="33">
        <v>7.3370000000000005E-2</v>
      </c>
      <c r="W248" s="8">
        <v>0.66622000000000003</v>
      </c>
      <c r="X248" s="34">
        <v>0.73958999999999997</v>
      </c>
      <c r="Y248" s="33">
        <v>132.03</v>
      </c>
      <c r="Z248" s="8">
        <v>0.23780000000000001</v>
      </c>
      <c r="AA248" s="34">
        <v>10.625</v>
      </c>
      <c r="AB248" s="9">
        <v>164</v>
      </c>
      <c r="AC248" s="2"/>
      <c r="AD248" s="3" t="str">
        <f t="shared" si="19"/>
        <v>SatTemp(244)=164</v>
      </c>
      <c r="AE248" s="3" t="str">
        <f t="shared" si="20"/>
        <v>SatPres(244)=5.218300</v>
      </c>
      <c r="AF248" s="3" t="str">
        <f t="shared" si="21"/>
        <v>Wtemp(244)=164</v>
      </c>
      <c r="AG248" s="3" t="str">
        <f t="shared" si="22"/>
        <v>W(244)=0.3457200</v>
      </c>
      <c r="AH248" s="3" t="str">
        <f t="shared" si="23"/>
        <v>Hfg(244)=999.43</v>
      </c>
    </row>
    <row r="249" spans="1:34" x14ac:dyDescent="0.25">
      <c r="A249" s="10">
        <v>165</v>
      </c>
      <c r="B249" s="11">
        <v>5.3422000000000001</v>
      </c>
      <c r="C249" s="15">
        <v>10.876799999999999</v>
      </c>
      <c r="D249" s="37">
        <v>1.6420000000000001E-2</v>
      </c>
      <c r="E249" s="17">
        <v>69.084000000000003</v>
      </c>
      <c r="F249" s="40">
        <v>69.100999999999999</v>
      </c>
      <c r="G249" s="41">
        <v>133</v>
      </c>
      <c r="H249" s="14">
        <v>998.84</v>
      </c>
      <c r="I249" s="39">
        <v>1131.8399999999999</v>
      </c>
      <c r="J249" s="42">
        <v>0.2394</v>
      </c>
      <c r="K249" s="15">
        <v>1.5989</v>
      </c>
      <c r="L249" s="43">
        <v>1.8383</v>
      </c>
      <c r="M249" s="16">
        <f t="shared" si="24"/>
        <v>245</v>
      </c>
      <c r="N249" s="24">
        <v>165</v>
      </c>
      <c r="O249" s="25">
        <v>0.35865000000000002</v>
      </c>
      <c r="P249" s="33">
        <v>15.749000000000001</v>
      </c>
      <c r="Q249" s="8">
        <v>9.0009999999999994</v>
      </c>
      <c r="R249" s="34">
        <v>24.75</v>
      </c>
      <c r="S249" s="33">
        <v>39.679000000000002</v>
      </c>
      <c r="T249" s="8">
        <v>405.86500000000001</v>
      </c>
      <c r="U249" s="34">
        <v>445.54399999999998</v>
      </c>
      <c r="V249" s="33">
        <v>7.3749999999999996E-2</v>
      </c>
      <c r="W249" s="8">
        <v>0.69021999999999994</v>
      </c>
      <c r="X249" s="34">
        <v>0.76397000000000004</v>
      </c>
      <c r="Y249" s="33">
        <v>133.03</v>
      </c>
      <c r="Z249" s="8">
        <v>0.2394</v>
      </c>
      <c r="AA249" s="34">
        <v>10.8771</v>
      </c>
      <c r="AB249" s="9">
        <v>165</v>
      </c>
      <c r="AC249" s="2"/>
      <c r="AD249" s="3" t="str">
        <f t="shared" si="19"/>
        <v>SatTemp(245)=165</v>
      </c>
      <c r="AE249" s="3" t="str">
        <f t="shared" si="20"/>
        <v>SatPres(245)=5.342200</v>
      </c>
      <c r="AF249" s="3" t="str">
        <f t="shared" si="21"/>
        <v>Wtemp(245)=165</v>
      </c>
      <c r="AG249" s="3" t="str">
        <f t="shared" si="22"/>
        <v>W(245)=0.3586500</v>
      </c>
      <c r="AH249" s="3" t="str">
        <f t="shared" si="23"/>
        <v>Hfg(245)=998.84</v>
      </c>
    </row>
    <row r="250" spans="1:34" x14ac:dyDescent="0.25">
      <c r="A250" s="10">
        <v>166</v>
      </c>
      <c r="B250" s="11">
        <v>5.4684999999999997</v>
      </c>
      <c r="C250" s="15">
        <v>11.134</v>
      </c>
      <c r="D250" s="37">
        <v>1.643E-2</v>
      </c>
      <c r="E250" s="17">
        <v>67.587000000000003</v>
      </c>
      <c r="F250" s="40">
        <v>67.603999999999999</v>
      </c>
      <c r="G250" s="41">
        <v>134</v>
      </c>
      <c r="H250" s="14">
        <v>998.24</v>
      </c>
      <c r="I250" s="39">
        <v>1132.24</v>
      </c>
      <c r="J250" s="42">
        <v>0.24099999999999999</v>
      </c>
      <c r="K250" s="15">
        <v>1.5953999999999999</v>
      </c>
      <c r="L250" s="43">
        <v>1.8364</v>
      </c>
      <c r="M250" s="16">
        <f t="shared" si="24"/>
        <v>246</v>
      </c>
      <c r="N250" s="24">
        <v>166</v>
      </c>
      <c r="O250" s="25">
        <v>0.37219999999999998</v>
      </c>
      <c r="P250" s="33">
        <v>15.773999999999999</v>
      </c>
      <c r="Q250" s="8">
        <v>9.3550000000000004</v>
      </c>
      <c r="R250" s="34">
        <v>25.129000000000001</v>
      </c>
      <c r="S250" s="33">
        <v>39.92</v>
      </c>
      <c r="T250" s="8">
        <v>421.35199999999998</v>
      </c>
      <c r="U250" s="34">
        <v>461.27100000000002</v>
      </c>
      <c r="V250" s="33">
        <v>7.4139999999999998E-2</v>
      </c>
      <c r="W250" s="8">
        <v>0.71535000000000004</v>
      </c>
      <c r="X250" s="34">
        <v>0.78949000000000003</v>
      </c>
      <c r="Y250" s="33">
        <v>134.03</v>
      </c>
      <c r="Z250" s="8">
        <v>0.24099999999999999</v>
      </c>
      <c r="AA250" s="34">
        <v>11.1343</v>
      </c>
      <c r="AB250" s="9">
        <v>166</v>
      </c>
      <c r="AC250" s="2"/>
      <c r="AD250" s="3" t="str">
        <f t="shared" si="19"/>
        <v>SatTemp(246)=166</v>
      </c>
      <c r="AE250" s="3" t="str">
        <f t="shared" si="20"/>
        <v>SatPres(246)=5.468500</v>
      </c>
      <c r="AF250" s="3" t="str">
        <f t="shared" si="21"/>
        <v>Wtemp(246)=166</v>
      </c>
      <c r="AG250" s="3" t="str">
        <f t="shared" si="22"/>
        <v>W(246)=0.3722000</v>
      </c>
      <c r="AH250" s="3" t="str">
        <f t="shared" si="23"/>
        <v>Hfg(246)=998.24</v>
      </c>
    </row>
    <row r="251" spans="1:34" x14ac:dyDescent="0.25">
      <c r="A251" s="10">
        <v>167</v>
      </c>
      <c r="B251" s="11">
        <v>5.5974000000000004</v>
      </c>
      <c r="C251" s="15">
        <v>11.3963</v>
      </c>
      <c r="D251" s="37">
        <v>1.643E-2</v>
      </c>
      <c r="E251" s="17">
        <v>66.13</v>
      </c>
      <c r="F251" s="40">
        <v>66.146000000000001</v>
      </c>
      <c r="G251" s="41">
        <v>135</v>
      </c>
      <c r="H251" s="14">
        <v>997.64</v>
      </c>
      <c r="I251" s="39">
        <v>1132.6400000000001</v>
      </c>
      <c r="J251" s="42">
        <v>0.24260000000000001</v>
      </c>
      <c r="K251" s="15">
        <v>1.5919000000000001</v>
      </c>
      <c r="L251" s="43">
        <v>1.8345</v>
      </c>
      <c r="M251" s="16">
        <f t="shared" si="24"/>
        <v>247</v>
      </c>
      <c r="N251" s="24">
        <v>167</v>
      </c>
      <c r="O251" s="25">
        <v>0.38639000000000001</v>
      </c>
      <c r="P251" s="33">
        <v>15.8</v>
      </c>
      <c r="Q251" s="8">
        <v>9.7260000000000009</v>
      </c>
      <c r="R251" s="34">
        <v>25.526</v>
      </c>
      <c r="S251" s="33">
        <v>40.161000000000001</v>
      </c>
      <c r="T251" s="8">
        <v>437.57799999999997</v>
      </c>
      <c r="U251" s="34">
        <v>477.73899999999998</v>
      </c>
      <c r="V251" s="33">
        <v>7.4520000000000003E-2</v>
      </c>
      <c r="W251" s="8">
        <v>0.74165000000000003</v>
      </c>
      <c r="X251" s="34">
        <v>0.81616999999999995</v>
      </c>
      <c r="Y251" s="33">
        <v>135.03</v>
      </c>
      <c r="Z251" s="8">
        <v>0.24260000000000001</v>
      </c>
      <c r="AA251" s="34">
        <v>11.3965</v>
      </c>
      <c r="AB251" s="9">
        <v>167</v>
      </c>
      <c r="AC251" s="2"/>
      <c r="AD251" s="3" t="str">
        <f t="shared" si="19"/>
        <v>SatTemp(247)=167</v>
      </c>
      <c r="AE251" s="3" t="str">
        <f t="shared" si="20"/>
        <v>SatPres(247)=5.597400</v>
      </c>
      <c r="AF251" s="3" t="str">
        <f t="shared" si="21"/>
        <v>Wtemp(247)=167</v>
      </c>
      <c r="AG251" s="3" t="str">
        <f t="shared" si="22"/>
        <v>W(247)=0.3863900</v>
      </c>
      <c r="AH251" s="3" t="str">
        <f t="shared" si="23"/>
        <v>Hfg(247)=997.64</v>
      </c>
    </row>
    <row r="252" spans="1:34" x14ac:dyDescent="0.25">
      <c r="A252" s="10">
        <v>168</v>
      </c>
      <c r="B252" s="11">
        <v>5.7286999999999999</v>
      </c>
      <c r="C252" s="15">
        <v>11.6638</v>
      </c>
      <c r="D252" s="37">
        <v>1.644E-2</v>
      </c>
      <c r="E252" s="17">
        <v>64.706999999999994</v>
      </c>
      <c r="F252" s="40">
        <v>64.722999999999999</v>
      </c>
      <c r="G252" s="41">
        <v>136.01</v>
      </c>
      <c r="H252" s="14">
        <v>997.04</v>
      </c>
      <c r="I252" s="39">
        <v>1133.05</v>
      </c>
      <c r="J252" s="42">
        <v>0.2442</v>
      </c>
      <c r="K252" s="15">
        <v>1.5884</v>
      </c>
      <c r="L252" s="43">
        <v>1.8326</v>
      </c>
      <c r="M252" s="16">
        <f t="shared" si="24"/>
        <v>248</v>
      </c>
      <c r="N252" s="24">
        <v>168</v>
      </c>
      <c r="O252" s="25">
        <v>0.40131</v>
      </c>
      <c r="P252" s="33">
        <v>15.824999999999999</v>
      </c>
      <c r="Q252" s="8">
        <v>10.117000000000001</v>
      </c>
      <c r="R252" s="34">
        <v>25.942</v>
      </c>
      <c r="S252" s="33">
        <v>40.402000000000001</v>
      </c>
      <c r="T252" s="8">
        <v>454.63</v>
      </c>
      <c r="U252" s="34">
        <v>495.03199999999998</v>
      </c>
      <c r="V252" s="33">
        <v>7.4910000000000004E-2</v>
      </c>
      <c r="W252" s="8">
        <v>0.76924999999999999</v>
      </c>
      <c r="X252" s="34">
        <v>0.84414999999999996</v>
      </c>
      <c r="Y252" s="33">
        <v>136.03</v>
      </c>
      <c r="Z252" s="8">
        <v>0.2442</v>
      </c>
      <c r="AA252" s="34">
        <v>11.664099999999999</v>
      </c>
      <c r="AB252" s="9">
        <v>168</v>
      </c>
      <c r="AC252" s="2"/>
      <c r="AD252" s="3" t="str">
        <f t="shared" si="19"/>
        <v>SatTemp(248)=168</v>
      </c>
      <c r="AE252" s="3" t="str">
        <f t="shared" si="20"/>
        <v>SatPres(248)=5.728700</v>
      </c>
      <c r="AF252" s="3" t="str">
        <f t="shared" si="21"/>
        <v>Wtemp(248)=168</v>
      </c>
      <c r="AG252" s="3" t="str">
        <f t="shared" si="22"/>
        <v>W(248)=0.4013100</v>
      </c>
      <c r="AH252" s="3" t="str">
        <f t="shared" si="23"/>
        <v>Hfg(248)=997.04</v>
      </c>
    </row>
    <row r="253" spans="1:34" x14ac:dyDescent="0.25">
      <c r="A253" s="10">
        <v>169</v>
      </c>
      <c r="B253" s="11">
        <v>5.8627000000000002</v>
      </c>
      <c r="C253" s="15">
        <v>11.9366</v>
      </c>
      <c r="D253" s="37">
        <v>1.644E-2</v>
      </c>
      <c r="E253" s="17">
        <v>63.32</v>
      </c>
      <c r="F253" s="40">
        <v>63.335999999999999</v>
      </c>
      <c r="G253" s="41">
        <v>137.01</v>
      </c>
      <c r="H253" s="14">
        <v>996.44</v>
      </c>
      <c r="I253" s="39">
        <v>1133.45</v>
      </c>
      <c r="J253" s="42">
        <v>0.24579999999999999</v>
      </c>
      <c r="K253" s="15">
        <v>1.585</v>
      </c>
      <c r="L253" s="43">
        <v>1.8308</v>
      </c>
      <c r="M253" s="16">
        <f t="shared" si="24"/>
        <v>249</v>
      </c>
      <c r="N253" s="24">
        <v>169</v>
      </c>
      <c r="O253" s="25">
        <v>0.41698000000000002</v>
      </c>
      <c r="P253" s="33">
        <v>15.85</v>
      </c>
      <c r="Q253" s="8">
        <v>10.526999999999999</v>
      </c>
      <c r="R253" s="34">
        <v>26.376999999999999</v>
      </c>
      <c r="S253" s="33">
        <v>40.643000000000001</v>
      </c>
      <c r="T253" s="8">
        <v>472.55399999999997</v>
      </c>
      <c r="U253" s="34">
        <v>513.197</v>
      </c>
      <c r="V253" s="33">
        <v>7.5289999999999996E-2</v>
      </c>
      <c r="W253" s="8">
        <v>0.79820999999999998</v>
      </c>
      <c r="X253" s="34">
        <v>0.87350000000000005</v>
      </c>
      <c r="Y253" s="33">
        <v>137.04</v>
      </c>
      <c r="Z253" s="8">
        <v>0.24579999999999999</v>
      </c>
      <c r="AA253" s="34">
        <v>11.936999999999999</v>
      </c>
      <c r="AB253" s="9">
        <v>169</v>
      </c>
      <c r="AC253" s="2"/>
      <c r="AD253" s="3" t="str">
        <f t="shared" si="19"/>
        <v>SatTemp(249)=169</v>
      </c>
      <c r="AE253" s="3" t="str">
        <f t="shared" si="20"/>
        <v>SatPres(249)=5.862700</v>
      </c>
      <c r="AF253" s="3" t="str">
        <f t="shared" si="21"/>
        <v>Wtemp(249)=169</v>
      </c>
      <c r="AG253" s="3" t="str">
        <f t="shared" si="22"/>
        <v>W(249)=0.4169800</v>
      </c>
      <c r="AH253" s="3" t="str">
        <f t="shared" si="23"/>
        <v>Hfg(249)=996.44</v>
      </c>
    </row>
    <row r="254" spans="1:34" x14ac:dyDescent="0.25">
      <c r="A254" s="10">
        <v>170</v>
      </c>
      <c r="B254" s="11">
        <v>5.9992999999999999</v>
      </c>
      <c r="C254" s="15">
        <v>12.2148</v>
      </c>
      <c r="D254" s="37">
        <v>1.6449999999999999E-2</v>
      </c>
      <c r="E254" s="17">
        <v>61.969000000000001</v>
      </c>
      <c r="F254" s="40">
        <v>61.985999999999997</v>
      </c>
      <c r="G254" s="41">
        <v>138.01</v>
      </c>
      <c r="H254" s="14">
        <v>995.84</v>
      </c>
      <c r="I254" s="39">
        <v>1133.8499999999999</v>
      </c>
      <c r="J254" s="42">
        <v>0.24740000000000001</v>
      </c>
      <c r="K254" s="15">
        <v>1.5814999999999999</v>
      </c>
      <c r="L254" s="43">
        <v>1.8289</v>
      </c>
      <c r="M254" s="16">
        <f t="shared" si="24"/>
        <v>250</v>
      </c>
      <c r="N254" s="24">
        <v>170</v>
      </c>
      <c r="O254" s="25">
        <v>0.43342999999999998</v>
      </c>
      <c r="P254" s="33">
        <v>15.875</v>
      </c>
      <c r="Q254" s="8">
        <v>10.959</v>
      </c>
      <c r="R254" s="34">
        <v>26.834</v>
      </c>
      <c r="S254" s="33">
        <v>40.884</v>
      </c>
      <c r="T254" s="8">
        <v>491.37200000000001</v>
      </c>
      <c r="U254" s="34">
        <v>532.25599999999997</v>
      </c>
      <c r="V254" s="33">
        <v>7.5670000000000001E-2</v>
      </c>
      <c r="W254" s="8">
        <v>0.82857999999999998</v>
      </c>
      <c r="X254" s="34">
        <v>0.90425</v>
      </c>
      <c r="Y254" s="33">
        <v>138.04</v>
      </c>
      <c r="Z254" s="8">
        <v>0.24740000000000001</v>
      </c>
      <c r="AA254" s="34">
        <v>12.2149</v>
      </c>
      <c r="AB254" s="9">
        <v>170</v>
      </c>
      <c r="AC254" s="2"/>
      <c r="AD254" s="3" t="str">
        <f t="shared" si="19"/>
        <v>SatTemp(250)=170</v>
      </c>
      <c r="AE254" s="3" t="str">
        <f t="shared" si="20"/>
        <v>SatPres(250)=5.999300</v>
      </c>
      <c r="AF254" s="3" t="str">
        <f t="shared" si="21"/>
        <v>Wtemp(250)=170</v>
      </c>
      <c r="AG254" s="3" t="str">
        <f t="shared" si="22"/>
        <v>W(250)=0.4334300</v>
      </c>
      <c r="AH254" s="3" t="str">
        <f t="shared" si="23"/>
        <v>Hfg(250)=995.84</v>
      </c>
    </row>
    <row r="255" spans="1:34" x14ac:dyDescent="0.25">
      <c r="A255" s="10">
        <v>171</v>
      </c>
      <c r="B255" s="11">
        <v>6.1386000000000003</v>
      </c>
      <c r="C255" s="15">
        <v>12.4983</v>
      </c>
      <c r="D255" s="37">
        <v>1.6459999999999999E-2</v>
      </c>
      <c r="E255" s="17">
        <v>60.649000000000001</v>
      </c>
      <c r="F255" s="40">
        <v>60.665999999999997</v>
      </c>
      <c r="G255" s="41">
        <v>139.01</v>
      </c>
      <c r="H255" s="14">
        <v>995.24</v>
      </c>
      <c r="I255" s="39">
        <v>1134.25</v>
      </c>
      <c r="J255" s="42">
        <v>0.249</v>
      </c>
      <c r="K255" s="15">
        <v>1.5780000000000001</v>
      </c>
      <c r="L255" s="43">
        <v>1.827</v>
      </c>
      <c r="M255" s="16">
        <f t="shared" si="24"/>
        <v>251</v>
      </c>
      <c r="N255" s="24">
        <v>171</v>
      </c>
      <c r="O255" s="25">
        <v>0.45079000000000002</v>
      </c>
      <c r="P255" s="33">
        <v>15.901</v>
      </c>
      <c r="Q255" s="8">
        <v>11.414</v>
      </c>
      <c r="R255" s="34">
        <v>27.315000000000001</v>
      </c>
      <c r="S255" s="33">
        <v>41.125</v>
      </c>
      <c r="T255" s="8">
        <v>511.23099999999999</v>
      </c>
      <c r="U255" s="34">
        <v>552.35599999999999</v>
      </c>
      <c r="V255" s="33">
        <v>7.6060000000000003E-2</v>
      </c>
      <c r="W255" s="8">
        <v>0.86058000000000001</v>
      </c>
      <c r="X255" s="34">
        <v>0.93664000000000003</v>
      </c>
      <c r="Y255" s="33">
        <v>139.04</v>
      </c>
      <c r="Z255" s="8">
        <v>0.249</v>
      </c>
      <c r="AA255" s="34">
        <v>12.498799999999999</v>
      </c>
      <c r="AB255" s="9">
        <v>171</v>
      </c>
      <c r="AC255" s="2"/>
      <c r="AD255" s="3" t="str">
        <f t="shared" si="19"/>
        <v>SatTemp(251)=171</v>
      </c>
      <c r="AE255" s="3" t="str">
        <f t="shared" si="20"/>
        <v>SatPres(251)=6.138600</v>
      </c>
      <c r="AF255" s="3" t="str">
        <f t="shared" si="21"/>
        <v>Wtemp(251)=171</v>
      </c>
      <c r="AG255" s="3" t="str">
        <f t="shared" si="22"/>
        <v>W(251)=0.4507900</v>
      </c>
      <c r="AH255" s="3" t="str">
        <f t="shared" si="23"/>
        <v>Hfg(251)=995.24</v>
      </c>
    </row>
    <row r="256" spans="1:34" x14ac:dyDescent="0.25">
      <c r="A256" s="10">
        <v>172</v>
      </c>
      <c r="B256" s="11">
        <v>6.2805999999999997</v>
      </c>
      <c r="C256" s="15">
        <v>12.7874</v>
      </c>
      <c r="D256" s="37">
        <v>1.6459999999999999E-2</v>
      </c>
      <c r="E256" s="17">
        <v>59.363</v>
      </c>
      <c r="F256" s="40">
        <v>59.38</v>
      </c>
      <c r="G256" s="41">
        <v>140.01</v>
      </c>
      <c r="H256" s="14">
        <v>994.64</v>
      </c>
      <c r="I256" s="39">
        <v>1134.6600000000001</v>
      </c>
      <c r="J256" s="42">
        <v>0.25059999999999999</v>
      </c>
      <c r="K256" s="15">
        <v>1.5746</v>
      </c>
      <c r="L256" s="43">
        <v>1.8250999999999999</v>
      </c>
      <c r="M256" s="16">
        <f t="shared" si="24"/>
        <v>252</v>
      </c>
      <c r="N256" s="24">
        <v>172</v>
      </c>
      <c r="O256" s="25">
        <v>0.46905000000000002</v>
      </c>
      <c r="P256" s="33">
        <v>15.926</v>
      </c>
      <c r="Q256" s="8">
        <v>11.894</v>
      </c>
      <c r="R256" s="34">
        <v>27.82</v>
      </c>
      <c r="S256" s="33">
        <v>41.366</v>
      </c>
      <c r="T256" s="8">
        <v>532.13800000000003</v>
      </c>
      <c r="U256" s="34">
        <v>573.50400000000002</v>
      </c>
      <c r="V256" s="33">
        <v>7.6439999999999994E-2</v>
      </c>
      <c r="W256" s="8">
        <v>0.89422999999999997</v>
      </c>
      <c r="X256" s="34">
        <v>0.97067000000000003</v>
      </c>
      <c r="Y256" s="33">
        <v>140.04</v>
      </c>
      <c r="Z256" s="8">
        <v>0.25059999999999999</v>
      </c>
      <c r="AA256" s="34">
        <v>12.788</v>
      </c>
      <c r="AB256" s="9">
        <v>172</v>
      </c>
      <c r="AC256" s="2"/>
      <c r="AD256" s="3" t="str">
        <f t="shared" si="19"/>
        <v>SatTemp(252)=172</v>
      </c>
      <c r="AE256" s="3" t="str">
        <f t="shared" si="20"/>
        <v>SatPres(252)=6.280600</v>
      </c>
      <c r="AF256" s="3" t="str">
        <f t="shared" si="21"/>
        <v>Wtemp(252)=172</v>
      </c>
      <c r="AG256" s="3" t="str">
        <f t="shared" si="22"/>
        <v>W(252)=0.4690500</v>
      </c>
      <c r="AH256" s="3" t="str">
        <f t="shared" si="23"/>
        <v>Hfg(252)=994.64</v>
      </c>
    </row>
    <row r="257" spans="1:34" x14ac:dyDescent="0.25">
      <c r="A257" s="10">
        <v>173</v>
      </c>
      <c r="B257" s="11">
        <v>6.4253</v>
      </c>
      <c r="C257" s="15">
        <v>13.082100000000001</v>
      </c>
      <c r="D257" s="37">
        <v>1.6469999999999999E-2</v>
      </c>
      <c r="E257" s="17">
        <v>58.112000000000002</v>
      </c>
      <c r="F257" s="40">
        <v>58.128</v>
      </c>
      <c r="G257" s="41">
        <v>141.02000000000001</v>
      </c>
      <c r="H257" s="14">
        <v>994.04</v>
      </c>
      <c r="I257" s="39">
        <v>1135.06</v>
      </c>
      <c r="J257" s="42">
        <v>0.25209999999999999</v>
      </c>
      <c r="K257" s="15">
        <v>1.5710999999999999</v>
      </c>
      <c r="L257" s="43">
        <v>1.8232999999999999</v>
      </c>
      <c r="M257" s="16">
        <f t="shared" si="24"/>
        <v>253</v>
      </c>
      <c r="N257" s="24">
        <v>173</v>
      </c>
      <c r="O257" s="25">
        <v>0.48829</v>
      </c>
      <c r="P257" s="33">
        <v>15.951000000000001</v>
      </c>
      <c r="Q257" s="8">
        <v>12.4</v>
      </c>
      <c r="R257" s="34">
        <v>28.352</v>
      </c>
      <c r="S257" s="33">
        <v>41.606999999999999</v>
      </c>
      <c r="T257" s="8">
        <v>554.16</v>
      </c>
      <c r="U257" s="34">
        <v>595.76700000000005</v>
      </c>
      <c r="V257" s="33">
        <v>7.6819999999999999E-2</v>
      </c>
      <c r="W257" s="8">
        <v>0.92962</v>
      </c>
      <c r="X257" s="34">
        <v>1.00644</v>
      </c>
      <c r="Y257" s="33">
        <v>141.04</v>
      </c>
      <c r="Z257" s="8">
        <v>0.25209999999999999</v>
      </c>
      <c r="AA257" s="34">
        <v>13.0823</v>
      </c>
      <c r="AB257" s="9">
        <v>173</v>
      </c>
      <c r="AC257" s="2"/>
      <c r="AD257" s="3" t="str">
        <f t="shared" si="19"/>
        <v>SatTemp(253)=173</v>
      </c>
      <c r="AE257" s="3" t="str">
        <f t="shared" si="20"/>
        <v>SatPres(253)=6.425300</v>
      </c>
      <c r="AF257" s="3" t="str">
        <f t="shared" si="21"/>
        <v>Wtemp(253)=173</v>
      </c>
      <c r="AG257" s="3" t="str">
        <f t="shared" si="22"/>
        <v>W(253)=0.4882900</v>
      </c>
      <c r="AH257" s="3" t="str">
        <f t="shared" si="23"/>
        <v>Hfg(253)=994.04</v>
      </c>
    </row>
    <row r="258" spans="1:34" x14ac:dyDescent="0.25">
      <c r="A258" s="10">
        <v>174</v>
      </c>
      <c r="B258" s="11">
        <v>6.5728999999999997</v>
      </c>
      <c r="C258" s="15">
        <v>13.3825</v>
      </c>
      <c r="D258" s="37">
        <v>1.6469999999999999E-2</v>
      </c>
      <c r="E258" s="17">
        <v>56.887</v>
      </c>
      <c r="F258" s="40">
        <v>56.904000000000003</v>
      </c>
      <c r="G258" s="41">
        <v>142.02000000000001</v>
      </c>
      <c r="H258" s="14">
        <v>993.44</v>
      </c>
      <c r="I258" s="39">
        <v>1135.46</v>
      </c>
      <c r="J258" s="42">
        <v>0.25369999999999998</v>
      </c>
      <c r="K258" s="15">
        <v>1.5677000000000001</v>
      </c>
      <c r="L258" s="43">
        <v>1.8213999999999999</v>
      </c>
      <c r="M258" s="16">
        <f t="shared" si="24"/>
        <v>254</v>
      </c>
      <c r="N258" s="24">
        <v>174</v>
      </c>
      <c r="O258" s="25">
        <v>0.50866999999999996</v>
      </c>
      <c r="P258" s="33">
        <v>15.976000000000001</v>
      </c>
      <c r="Q258" s="8">
        <v>12.936999999999999</v>
      </c>
      <c r="R258" s="34">
        <v>28.913</v>
      </c>
      <c r="S258" s="33">
        <v>41.847999999999999</v>
      </c>
      <c r="T258" s="8">
        <v>577.48900000000003</v>
      </c>
      <c r="U258" s="34">
        <v>619.33699999999999</v>
      </c>
      <c r="V258" s="33">
        <v>7.7200000000000005E-2</v>
      </c>
      <c r="W258" s="8">
        <v>0.96706999999999999</v>
      </c>
      <c r="X258" s="34">
        <v>1.04427</v>
      </c>
      <c r="Y258" s="33">
        <v>142.04</v>
      </c>
      <c r="Z258" s="8">
        <v>0.25369999999999998</v>
      </c>
      <c r="AA258" s="34">
        <v>13.383100000000001</v>
      </c>
      <c r="AB258" s="9">
        <v>174</v>
      </c>
      <c r="AC258" s="2"/>
      <c r="AD258" s="3" t="str">
        <f t="shared" si="19"/>
        <v>SatTemp(254)=174</v>
      </c>
      <c r="AE258" s="3" t="str">
        <f t="shared" si="20"/>
        <v>SatPres(254)=6.572900</v>
      </c>
      <c r="AF258" s="3" t="str">
        <f t="shared" si="21"/>
        <v>Wtemp(254)=174</v>
      </c>
      <c r="AG258" s="3" t="str">
        <f t="shared" si="22"/>
        <v>W(254)=0.5086700</v>
      </c>
      <c r="AH258" s="3" t="str">
        <f t="shared" si="23"/>
        <v>Hfg(254)=993.44</v>
      </c>
    </row>
    <row r="259" spans="1:34" x14ac:dyDescent="0.25">
      <c r="A259" s="10">
        <v>175</v>
      </c>
      <c r="B259" s="11">
        <v>6.7232000000000003</v>
      </c>
      <c r="C259" s="15">
        <v>13.688599999999999</v>
      </c>
      <c r="D259" s="37">
        <v>1.6480000000000002E-2</v>
      </c>
      <c r="E259" s="17">
        <v>55.694000000000003</v>
      </c>
      <c r="F259" s="40">
        <v>55.710999999999999</v>
      </c>
      <c r="G259" s="41">
        <v>143.02000000000001</v>
      </c>
      <c r="H259" s="14">
        <v>992.83</v>
      </c>
      <c r="I259" s="39">
        <v>1135.8599999999999</v>
      </c>
      <c r="J259" s="42">
        <v>0.25530000000000003</v>
      </c>
      <c r="K259" s="15">
        <v>1.5643</v>
      </c>
      <c r="L259" s="43">
        <v>1.8196000000000001</v>
      </c>
      <c r="M259" s="16">
        <f t="shared" si="24"/>
        <v>255</v>
      </c>
      <c r="N259" s="24">
        <v>175</v>
      </c>
      <c r="O259" s="25">
        <v>0.53019000000000005</v>
      </c>
      <c r="P259" s="33">
        <v>16.001999999999999</v>
      </c>
      <c r="Q259" s="8">
        <v>13.504</v>
      </c>
      <c r="R259" s="34">
        <v>29.504999999999999</v>
      </c>
      <c r="S259" s="33">
        <v>42.088999999999999</v>
      </c>
      <c r="T259" s="8">
        <v>602.13900000000001</v>
      </c>
      <c r="U259" s="34">
        <v>644.22900000000004</v>
      </c>
      <c r="V259" s="33">
        <v>7.7579999999999996E-2</v>
      </c>
      <c r="W259" s="8">
        <v>1.00657</v>
      </c>
      <c r="X259" s="34">
        <v>1.08416</v>
      </c>
      <c r="Y259" s="33">
        <v>143.05000000000001</v>
      </c>
      <c r="Z259" s="8">
        <v>0.25530000000000003</v>
      </c>
      <c r="AA259" s="34">
        <v>13.689399999999999</v>
      </c>
      <c r="AB259" s="9">
        <v>175</v>
      </c>
      <c r="AC259" s="2"/>
      <c r="AD259" s="3" t="str">
        <f t="shared" si="19"/>
        <v>SatTemp(255)=175</v>
      </c>
      <c r="AE259" s="3" t="str">
        <f t="shared" si="20"/>
        <v>SatPres(255)=6.723200</v>
      </c>
      <c r="AF259" s="3" t="str">
        <f t="shared" si="21"/>
        <v>Wtemp(255)=175</v>
      </c>
      <c r="AG259" s="3" t="str">
        <f t="shared" si="22"/>
        <v>W(255)=0.5301900</v>
      </c>
      <c r="AH259" s="3" t="str">
        <f t="shared" si="23"/>
        <v>Hfg(255)=992.83</v>
      </c>
    </row>
    <row r="260" spans="1:34" x14ac:dyDescent="0.25">
      <c r="A260" s="10">
        <v>176</v>
      </c>
      <c r="B260" s="11">
        <v>6.8765000000000001</v>
      </c>
      <c r="C260" s="15">
        <v>14.0006</v>
      </c>
      <c r="D260" s="37">
        <v>1.6480000000000002E-2</v>
      </c>
      <c r="E260" s="17">
        <v>54.531999999999996</v>
      </c>
      <c r="F260" s="40">
        <v>54.548999999999999</v>
      </c>
      <c r="G260" s="41">
        <v>144.02000000000001</v>
      </c>
      <c r="H260" s="14">
        <v>992.23</v>
      </c>
      <c r="I260" s="39">
        <v>1136.26</v>
      </c>
      <c r="J260" s="42">
        <v>0.25690000000000002</v>
      </c>
      <c r="K260" s="15">
        <v>1.5609</v>
      </c>
      <c r="L260" s="43">
        <v>1.8178000000000001</v>
      </c>
      <c r="M260" s="16">
        <f t="shared" si="24"/>
        <v>256</v>
      </c>
      <c r="N260" s="24">
        <v>176</v>
      </c>
      <c r="O260" s="25">
        <v>0.55293999999999999</v>
      </c>
      <c r="P260" s="33">
        <v>16.027000000000001</v>
      </c>
      <c r="Q260" s="8">
        <v>14.103</v>
      </c>
      <c r="R260" s="34">
        <v>30.13</v>
      </c>
      <c r="S260" s="33">
        <v>42.331000000000003</v>
      </c>
      <c r="T260" s="8">
        <v>628.197</v>
      </c>
      <c r="U260" s="34">
        <v>670.52800000000002</v>
      </c>
      <c r="V260" s="33">
        <v>7.7960000000000002E-2</v>
      </c>
      <c r="W260" s="8">
        <v>1.0482800000000001</v>
      </c>
      <c r="X260" s="34">
        <v>1.1262399999999999</v>
      </c>
      <c r="Y260" s="33">
        <v>144.05000000000001</v>
      </c>
      <c r="Z260" s="8">
        <v>0.25690000000000002</v>
      </c>
      <c r="AA260" s="34">
        <v>14.000999999999999</v>
      </c>
      <c r="AB260" s="9">
        <v>176</v>
      </c>
      <c r="AC260" s="2"/>
      <c r="AD260" s="3" t="str">
        <f t="shared" ref="AD260:AD323" si="25">AD$3&amp;"("&amp;TEXT($M260,0)&amp;")="&amp;TEXT(A260,"#")</f>
        <v>SatTemp(256)=176</v>
      </c>
      <c r="AE260" s="3" t="str">
        <f t="shared" ref="AE260:AE323" si="26">AE$3&amp;"("&amp;TEXT($M260,0)&amp;")="&amp;TEXT(B260,"#.000000")</f>
        <v>SatPres(256)=6.876500</v>
      </c>
      <c r="AF260" s="3" t="str">
        <f t="shared" si="21"/>
        <v>Wtemp(256)=176</v>
      </c>
      <c r="AG260" s="3" t="str">
        <f t="shared" si="22"/>
        <v>W(256)=0.5529400</v>
      </c>
      <c r="AH260" s="3" t="str">
        <f t="shared" si="23"/>
        <v>Hfg(256)=992.23</v>
      </c>
    </row>
    <row r="261" spans="1:34" x14ac:dyDescent="0.25">
      <c r="A261" s="10">
        <v>177</v>
      </c>
      <c r="B261" s="11">
        <v>7.0327000000000002</v>
      </c>
      <c r="C261" s="15">
        <v>14.3186</v>
      </c>
      <c r="D261" s="37">
        <v>1.6490000000000001E-2</v>
      </c>
      <c r="E261" s="17">
        <v>53.396999999999998</v>
      </c>
      <c r="F261" s="40">
        <v>53.414000000000001</v>
      </c>
      <c r="G261" s="41">
        <v>145.03</v>
      </c>
      <c r="H261" s="14">
        <v>991.63</v>
      </c>
      <c r="I261" s="39">
        <v>1136.6500000000001</v>
      </c>
      <c r="J261" s="42">
        <v>0.25850000000000001</v>
      </c>
      <c r="K261" s="15">
        <v>1.5575000000000001</v>
      </c>
      <c r="L261" s="43">
        <v>1.8159000000000001</v>
      </c>
      <c r="M261" s="16">
        <f t="shared" si="24"/>
        <v>257</v>
      </c>
      <c r="N261" s="24">
        <v>177</v>
      </c>
      <c r="O261" s="25">
        <v>0.57709999999999995</v>
      </c>
      <c r="P261" s="33">
        <v>16.052</v>
      </c>
      <c r="Q261" s="8">
        <v>14.741</v>
      </c>
      <c r="R261" s="34">
        <v>30.792999999999999</v>
      </c>
      <c r="S261" s="33">
        <v>42.572000000000003</v>
      </c>
      <c r="T261" s="8">
        <v>655.87599999999998</v>
      </c>
      <c r="U261" s="34">
        <v>698.44799999999998</v>
      </c>
      <c r="V261" s="33">
        <v>7.8340000000000007E-2</v>
      </c>
      <c r="W261" s="8">
        <v>1.09253</v>
      </c>
      <c r="X261" s="34">
        <v>1.1708700000000001</v>
      </c>
      <c r="Y261" s="33">
        <v>145.05000000000001</v>
      </c>
      <c r="Z261" s="8">
        <v>0.25850000000000001</v>
      </c>
      <c r="AA261" s="34">
        <v>14.319100000000001</v>
      </c>
      <c r="AB261" s="9">
        <v>177</v>
      </c>
      <c r="AC261" s="2"/>
      <c r="AD261" s="3" t="str">
        <f t="shared" si="25"/>
        <v>SatTemp(257)=177</v>
      </c>
      <c r="AE261" s="3" t="str">
        <f t="shared" si="26"/>
        <v>SatPres(257)=7.032700</v>
      </c>
      <c r="AF261" s="3" t="str">
        <f t="shared" ref="AF261:AF284" si="27">AF$3&amp;"("&amp;TEXT($M261,0)&amp;")="&amp;TEXT(N261,"#")</f>
        <v>Wtemp(257)=177</v>
      </c>
      <c r="AG261" s="3" t="str">
        <f t="shared" ref="AG261:AG284" si="28">AG$3&amp;"("&amp;TEXT($M261,0)&amp;")="&amp;TEXT(O261,"0.0000000")</f>
        <v>W(257)=0.5771000</v>
      </c>
      <c r="AH261" s="3" t="str">
        <f t="shared" ref="AH261:AH324" si="29">AH$3&amp;"("&amp;TEXT($M261,0)&amp;")="&amp;TEXT(H261,"0.00")</f>
        <v>Hfg(257)=991.63</v>
      </c>
    </row>
    <row r="262" spans="1:34" x14ac:dyDescent="0.25">
      <c r="A262" s="10">
        <v>178</v>
      </c>
      <c r="B262" s="11">
        <v>7.1917999999999997</v>
      </c>
      <c r="C262" s="15">
        <v>14.6426</v>
      </c>
      <c r="D262" s="37">
        <v>1.6500000000000001E-2</v>
      </c>
      <c r="E262" s="17">
        <v>52.29</v>
      </c>
      <c r="F262" s="40">
        <v>52.307000000000002</v>
      </c>
      <c r="G262" s="41">
        <v>146.03</v>
      </c>
      <c r="H262" s="14">
        <v>991.02</v>
      </c>
      <c r="I262" s="39">
        <v>1137.05</v>
      </c>
      <c r="J262" s="42">
        <v>0.26</v>
      </c>
      <c r="K262" s="15">
        <v>1.5541</v>
      </c>
      <c r="L262" s="43">
        <v>1.8141</v>
      </c>
      <c r="M262" s="16">
        <f t="shared" ref="M262:M325" si="30">M261+1</f>
        <v>258</v>
      </c>
      <c r="N262" s="24">
        <v>178</v>
      </c>
      <c r="O262" s="25">
        <v>0.60274000000000005</v>
      </c>
      <c r="P262" s="33">
        <v>16.077999999999999</v>
      </c>
      <c r="Q262" s="8">
        <v>15.417999999999999</v>
      </c>
      <c r="R262" s="34">
        <v>31.495999999999999</v>
      </c>
      <c r="S262" s="33">
        <v>42.813000000000002</v>
      </c>
      <c r="T262" s="8">
        <v>685.26</v>
      </c>
      <c r="U262" s="34">
        <v>728.07299999999998</v>
      </c>
      <c r="V262" s="33">
        <v>7.8719999999999998E-2</v>
      </c>
      <c r="W262" s="8">
        <v>1.1394299999999999</v>
      </c>
      <c r="X262" s="34">
        <v>1.2181500000000001</v>
      </c>
      <c r="Y262" s="33">
        <v>146.05000000000001</v>
      </c>
      <c r="Z262" s="8">
        <v>0.26</v>
      </c>
      <c r="AA262" s="34">
        <v>14.643000000000001</v>
      </c>
      <c r="AB262" s="9">
        <v>178</v>
      </c>
      <c r="AC262" s="2"/>
      <c r="AD262" s="3" t="str">
        <f t="shared" si="25"/>
        <v>SatTemp(258)=178</v>
      </c>
      <c r="AE262" s="3" t="str">
        <f t="shared" si="26"/>
        <v>SatPres(258)=7.191800</v>
      </c>
      <c r="AF262" s="3" t="str">
        <f t="shared" si="27"/>
        <v>Wtemp(258)=178</v>
      </c>
      <c r="AG262" s="3" t="str">
        <f t="shared" si="28"/>
        <v>W(258)=0.6027400</v>
      </c>
      <c r="AH262" s="3" t="str">
        <f t="shared" si="29"/>
        <v>Hfg(258)=991.02</v>
      </c>
    </row>
    <row r="263" spans="1:34" x14ac:dyDescent="0.25">
      <c r="A263" s="10">
        <v>179</v>
      </c>
      <c r="B263" s="11">
        <v>7.3539000000000003</v>
      </c>
      <c r="C263" s="15">
        <v>14.9727</v>
      </c>
      <c r="D263" s="37">
        <v>1.6500000000000001E-2</v>
      </c>
      <c r="E263" s="17">
        <v>51.21</v>
      </c>
      <c r="F263" s="40">
        <v>51.225999999999999</v>
      </c>
      <c r="G263" s="41">
        <v>147.03</v>
      </c>
      <c r="H263" s="14">
        <v>990.42</v>
      </c>
      <c r="I263" s="39">
        <v>1137.45</v>
      </c>
      <c r="J263" s="42">
        <v>0.2616</v>
      </c>
      <c r="K263" s="15">
        <v>1.5507</v>
      </c>
      <c r="L263" s="43">
        <v>1.8123</v>
      </c>
      <c r="M263" s="16">
        <f t="shared" si="30"/>
        <v>259</v>
      </c>
      <c r="N263" s="24">
        <v>179</v>
      </c>
      <c r="O263" s="25">
        <v>0.63002000000000002</v>
      </c>
      <c r="P263" s="33">
        <v>16.103000000000002</v>
      </c>
      <c r="Q263" s="8">
        <v>16.138999999999999</v>
      </c>
      <c r="R263" s="34">
        <v>32.241999999999997</v>
      </c>
      <c r="S263" s="33">
        <v>43.054000000000002</v>
      </c>
      <c r="T263" s="8">
        <v>716.524</v>
      </c>
      <c r="U263" s="34">
        <v>759.57899999999995</v>
      </c>
      <c r="V263" s="33">
        <v>7.9100000000000004E-2</v>
      </c>
      <c r="W263" s="8">
        <v>1.18927</v>
      </c>
      <c r="X263" s="34">
        <v>1.26837</v>
      </c>
      <c r="Y263" s="33">
        <v>147.06</v>
      </c>
      <c r="Z263" s="8">
        <v>0.2616</v>
      </c>
      <c r="AA263" s="34">
        <v>14.973100000000001</v>
      </c>
      <c r="AB263" s="9">
        <v>179</v>
      </c>
      <c r="AC263" s="2"/>
      <c r="AD263" s="3" t="str">
        <f t="shared" si="25"/>
        <v>SatTemp(259)=179</v>
      </c>
      <c r="AE263" s="3" t="str">
        <f t="shared" si="26"/>
        <v>SatPres(259)=7.353900</v>
      </c>
      <c r="AF263" s="3" t="str">
        <f t="shared" si="27"/>
        <v>Wtemp(259)=179</v>
      </c>
      <c r="AG263" s="3" t="str">
        <f t="shared" si="28"/>
        <v>W(259)=0.6300200</v>
      </c>
      <c r="AH263" s="3" t="str">
        <f t="shared" si="29"/>
        <v>Hfg(259)=990.42</v>
      </c>
    </row>
    <row r="264" spans="1:34" x14ac:dyDescent="0.25">
      <c r="A264" s="10">
        <v>180</v>
      </c>
      <c r="B264" s="11">
        <v>7.5190999999999999</v>
      </c>
      <c r="C264" s="15">
        <v>15.309100000000001</v>
      </c>
      <c r="D264" s="37">
        <v>1.651E-2</v>
      </c>
      <c r="E264" s="17">
        <v>50.155000000000001</v>
      </c>
      <c r="F264" s="40">
        <v>50.170999999999999</v>
      </c>
      <c r="G264" s="41">
        <v>148.04</v>
      </c>
      <c r="H264" s="14">
        <v>989.81</v>
      </c>
      <c r="I264" s="39">
        <v>1137.8499999999999</v>
      </c>
      <c r="J264" s="42">
        <v>0.26319999999999999</v>
      </c>
      <c r="K264" s="15">
        <v>1.5472999999999999</v>
      </c>
      <c r="L264" s="43">
        <v>1.8105</v>
      </c>
      <c r="M264" s="16">
        <f t="shared" si="30"/>
        <v>260</v>
      </c>
      <c r="N264" s="24">
        <v>180</v>
      </c>
      <c r="O264" s="25">
        <v>0.65910999999999997</v>
      </c>
      <c r="P264" s="33">
        <v>16.128</v>
      </c>
      <c r="Q264" s="8">
        <v>16.908999999999999</v>
      </c>
      <c r="R264" s="34">
        <v>33.036999999999999</v>
      </c>
      <c r="S264" s="33">
        <v>43.295000000000002</v>
      </c>
      <c r="T264" s="8">
        <v>749.87099999999998</v>
      </c>
      <c r="U264" s="34">
        <v>793.16600000000005</v>
      </c>
      <c r="V264" s="33">
        <v>7.9469999999999999E-2</v>
      </c>
      <c r="W264" s="8">
        <v>1.2423599999999999</v>
      </c>
      <c r="X264" s="34">
        <v>1.3218300000000001</v>
      </c>
      <c r="Y264" s="33">
        <v>148.06</v>
      </c>
      <c r="Z264" s="8">
        <v>0.26319999999999999</v>
      </c>
      <c r="AA264" s="34">
        <v>15.309699999999999</v>
      </c>
      <c r="AB264" s="9">
        <v>180</v>
      </c>
      <c r="AC264" s="2"/>
      <c r="AD264" s="3" t="str">
        <f t="shared" si="25"/>
        <v>SatTemp(260)=180</v>
      </c>
      <c r="AE264" s="3" t="str">
        <f t="shared" si="26"/>
        <v>SatPres(260)=7.519100</v>
      </c>
      <c r="AF264" s="3" t="str">
        <f t="shared" si="27"/>
        <v>Wtemp(260)=180</v>
      </c>
      <c r="AG264" s="3" t="str">
        <f t="shared" si="28"/>
        <v>W(260)=0.6591100</v>
      </c>
      <c r="AH264" s="3" t="str">
        <f t="shared" si="29"/>
        <v>Hfg(260)=989.81</v>
      </c>
    </row>
    <row r="265" spans="1:34" x14ac:dyDescent="0.25">
      <c r="A265" s="10">
        <v>181</v>
      </c>
      <c r="B265" s="11">
        <v>7.6874000000000002</v>
      </c>
      <c r="C265" s="15">
        <v>15.6518</v>
      </c>
      <c r="D265" s="37">
        <v>1.651E-2</v>
      </c>
      <c r="E265" s="17">
        <v>49.125999999999998</v>
      </c>
      <c r="F265" s="40">
        <v>49.143000000000001</v>
      </c>
      <c r="G265" s="41">
        <v>149.04</v>
      </c>
      <c r="H265" s="14">
        <v>989.2</v>
      </c>
      <c r="I265" s="39">
        <v>1138.24</v>
      </c>
      <c r="J265" s="42">
        <v>0.26469999999999999</v>
      </c>
      <c r="K265" s="15">
        <v>1.544</v>
      </c>
      <c r="L265" s="43">
        <v>1.8087</v>
      </c>
      <c r="M265" s="16">
        <f t="shared" si="30"/>
        <v>261</v>
      </c>
      <c r="N265" s="24">
        <v>181</v>
      </c>
      <c r="O265" s="25">
        <v>0.69011999999999996</v>
      </c>
      <c r="P265" s="33">
        <v>16.152999999999999</v>
      </c>
      <c r="Q265" s="8">
        <v>17.73</v>
      </c>
      <c r="R265" s="34">
        <v>33.883000000000003</v>
      </c>
      <c r="S265" s="33">
        <v>43.536000000000001</v>
      </c>
      <c r="T265" s="8">
        <v>785.42600000000004</v>
      </c>
      <c r="U265" s="34">
        <v>828.96199999999999</v>
      </c>
      <c r="V265" s="33">
        <v>7.9850000000000004E-2</v>
      </c>
      <c r="W265" s="8">
        <v>1.29888</v>
      </c>
      <c r="X265" s="34">
        <v>1.37873</v>
      </c>
      <c r="Y265" s="33">
        <v>149.06</v>
      </c>
      <c r="Z265" s="8">
        <v>0.26469999999999999</v>
      </c>
      <c r="AA265" s="34">
        <v>15.652200000000001</v>
      </c>
      <c r="AB265" s="9">
        <v>181</v>
      </c>
      <c r="AC265" s="2"/>
      <c r="AD265" s="3" t="str">
        <f t="shared" si="25"/>
        <v>SatTemp(261)=181</v>
      </c>
      <c r="AE265" s="3" t="str">
        <f t="shared" si="26"/>
        <v>SatPres(261)=7.687400</v>
      </c>
      <c r="AF265" s="3" t="str">
        <f t="shared" si="27"/>
        <v>Wtemp(261)=181</v>
      </c>
      <c r="AG265" s="3" t="str">
        <f t="shared" si="28"/>
        <v>W(261)=0.6901200</v>
      </c>
      <c r="AH265" s="3" t="str">
        <f t="shared" si="29"/>
        <v>Hfg(261)=989.20</v>
      </c>
    </row>
    <row r="266" spans="1:34" x14ac:dyDescent="0.25">
      <c r="A266" s="10">
        <v>182</v>
      </c>
      <c r="B266" s="11">
        <v>7.8589000000000002</v>
      </c>
      <c r="C266" s="15">
        <v>16.000800000000002</v>
      </c>
      <c r="D266" s="37">
        <v>1.652E-2</v>
      </c>
      <c r="E266" s="17">
        <v>48.122</v>
      </c>
      <c r="F266" s="40">
        <v>48.137999999999998</v>
      </c>
      <c r="G266" s="41">
        <v>150.04</v>
      </c>
      <c r="H266" s="14">
        <v>988.6</v>
      </c>
      <c r="I266" s="39">
        <v>1138.6400000000001</v>
      </c>
      <c r="J266" s="42">
        <v>0.26629999999999998</v>
      </c>
      <c r="K266" s="15">
        <v>1.5406</v>
      </c>
      <c r="L266" s="43">
        <v>1.8069</v>
      </c>
      <c r="M266" s="16">
        <f t="shared" si="30"/>
        <v>262</v>
      </c>
      <c r="N266" s="24">
        <v>182</v>
      </c>
      <c r="O266" s="25">
        <v>0.72331000000000001</v>
      </c>
      <c r="P266" s="33">
        <v>16.178000000000001</v>
      </c>
      <c r="Q266" s="8">
        <v>18.609000000000002</v>
      </c>
      <c r="R266" s="34">
        <v>34.786999999999999</v>
      </c>
      <c r="S266" s="33">
        <v>43.777999999999999</v>
      </c>
      <c r="T266" s="8">
        <v>823.48699999999997</v>
      </c>
      <c r="U266" s="34">
        <v>867.26499999999999</v>
      </c>
      <c r="V266" s="33">
        <v>8.0229999999999996E-2</v>
      </c>
      <c r="W266" s="8">
        <v>1.3593200000000001</v>
      </c>
      <c r="X266" s="34">
        <v>1.43954</v>
      </c>
      <c r="Y266" s="33">
        <v>150.06</v>
      </c>
      <c r="Z266" s="8">
        <v>0.26629999999999998</v>
      </c>
      <c r="AA266" s="34">
        <v>16.0014</v>
      </c>
      <c r="AB266" s="9">
        <v>182</v>
      </c>
      <c r="AC266" s="2"/>
      <c r="AD266" s="3" t="str">
        <f t="shared" si="25"/>
        <v>SatTemp(262)=182</v>
      </c>
      <c r="AE266" s="3" t="str">
        <f t="shared" si="26"/>
        <v>SatPres(262)=7.858900</v>
      </c>
      <c r="AF266" s="3" t="str">
        <f t="shared" si="27"/>
        <v>Wtemp(262)=182</v>
      </c>
      <c r="AG266" s="3" t="str">
        <f t="shared" si="28"/>
        <v>W(262)=0.7233100</v>
      </c>
      <c r="AH266" s="3" t="str">
        <f t="shared" si="29"/>
        <v>Hfg(262)=988.60</v>
      </c>
    </row>
    <row r="267" spans="1:34" x14ac:dyDescent="0.25">
      <c r="A267" s="10">
        <v>183</v>
      </c>
      <c r="B267" s="11">
        <v>8.0335000000000001</v>
      </c>
      <c r="C267" s="15">
        <v>16.356400000000001</v>
      </c>
      <c r="D267" s="37">
        <v>1.653E-2</v>
      </c>
      <c r="E267" s="17">
        <v>47.142000000000003</v>
      </c>
      <c r="F267" s="40">
        <v>47.158000000000001</v>
      </c>
      <c r="G267" s="41">
        <v>151.05000000000001</v>
      </c>
      <c r="H267" s="14">
        <v>987.99</v>
      </c>
      <c r="I267" s="39">
        <v>1139.03</v>
      </c>
      <c r="J267" s="42">
        <v>0.26790000000000003</v>
      </c>
      <c r="K267" s="15">
        <v>1.5373000000000001</v>
      </c>
      <c r="L267" s="43">
        <v>1.8050999999999999</v>
      </c>
      <c r="M267" s="16">
        <f t="shared" si="30"/>
        <v>263</v>
      </c>
      <c r="N267" s="24">
        <v>183</v>
      </c>
      <c r="O267" s="25">
        <v>0.75885000000000002</v>
      </c>
      <c r="P267" s="33">
        <v>16.204000000000001</v>
      </c>
      <c r="Q267" s="8">
        <v>19.550999999999998</v>
      </c>
      <c r="R267" s="34">
        <v>35.755000000000003</v>
      </c>
      <c r="S267" s="33">
        <v>44.018999999999998</v>
      </c>
      <c r="T267" s="8">
        <v>864.25900000000001</v>
      </c>
      <c r="U267" s="34">
        <v>908.27800000000002</v>
      </c>
      <c r="V267" s="33">
        <v>8.0600000000000005E-2</v>
      </c>
      <c r="W267" s="8">
        <v>1.4239599999999999</v>
      </c>
      <c r="X267" s="34">
        <v>1.50457</v>
      </c>
      <c r="Y267" s="33">
        <v>151.07</v>
      </c>
      <c r="Z267" s="8">
        <v>0.26790000000000003</v>
      </c>
      <c r="AA267" s="34">
        <v>16.3569</v>
      </c>
      <c r="AB267" s="9">
        <v>183</v>
      </c>
      <c r="AC267" s="2"/>
      <c r="AD267" s="3" t="str">
        <f t="shared" si="25"/>
        <v>SatTemp(263)=183</v>
      </c>
      <c r="AE267" s="3" t="str">
        <f t="shared" si="26"/>
        <v>SatPres(263)=8.033500</v>
      </c>
      <c r="AF267" s="3" t="str">
        <f t="shared" si="27"/>
        <v>Wtemp(263)=183</v>
      </c>
      <c r="AG267" s="3" t="str">
        <f t="shared" si="28"/>
        <v>W(263)=0.7588500</v>
      </c>
      <c r="AH267" s="3" t="str">
        <f t="shared" si="29"/>
        <v>Hfg(263)=987.99</v>
      </c>
    </row>
    <row r="268" spans="1:34" x14ac:dyDescent="0.25">
      <c r="A268" s="10">
        <v>184</v>
      </c>
      <c r="B268" s="11">
        <v>8.2113999999999994</v>
      </c>
      <c r="C268" s="15">
        <v>16.718499999999999</v>
      </c>
      <c r="D268" s="37">
        <v>1.653E-2</v>
      </c>
      <c r="E268" s="17">
        <v>46.185000000000002</v>
      </c>
      <c r="F268" s="40">
        <v>46.201999999999998</v>
      </c>
      <c r="G268" s="41">
        <v>152.05000000000001</v>
      </c>
      <c r="H268" s="14">
        <v>987.38</v>
      </c>
      <c r="I268" s="39">
        <v>1139.43</v>
      </c>
      <c r="J268" s="42">
        <v>0.26939999999999997</v>
      </c>
      <c r="K268" s="15">
        <v>1.5339</v>
      </c>
      <c r="L268" s="43">
        <v>1.8033999999999999</v>
      </c>
      <c r="M268" s="16">
        <f t="shared" si="30"/>
        <v>264</v>
      </c>
      <c r="N268" s="24">
        <v>184</v>
      </c>
      <c r="O268" s="25">
        <v>0.79703000000000002</v>
      </c>
      <c r="P268" s="33">
        <v>16.228999999999999</v>
      </c>
      <c r="Q268" s="8">
        <v>20.564</v>
      </c>
      <c r="R268" s="34">
        <v>36.792999999999999</v>
      </c>
      <c r="S268" s="33">
        <v>44.26</v>
      </c>
      <c r="T268" s="8">
        <v>908.06100000000004</v>
      </c>
      <c r="U268" s="34">
        <v>952.32100000000003</v>
      </c>
      <c r="V268" s="33">
        <v>8.0979999999999996E-2</v>
      </c>
      <c r="W268" s="8">
        <v>1.49332</v>
      </c>
      <c r="X268" s="34">
        <v>1.5743</v>
      </c>
      <c r="Y268" s="33">
        <v>152.07</v>
      </c>
      <c r="Z268" s="8">
        <v>0.26939999999999997</v>
      </c>
      <c r="AA268" s="34">
        <v>16.719000000000001</v>
      </c>
      <c r="AB268" s="9">
        <v>184</v>
      </c>
      <c r="AC268" s="2"/>
      <c r="AD268" s="3" t="str">
        <f t="shared" si="25"/>
        <v>SatTemp(264)=184</v>
      </c>
      <c r="AE268" s="3" t="str">
        <f t="shared" si="26"/>
        <v>SatPres(264)=8.211400</v>
      </c>
      <c r="AF268" s="3" t="str">
        <f t="shared" si="27"/>
        <v>Wtemp(264)=184</v>
      </c>
      <c r="AG268" s="3" t="str">
        <f t="shared" si="28"/>
        <v>W(264)=0.7970300</v>
      </c>
      <c r="AH268" s="3" t="str">
        <f t="shared" si="29"/>
        <v>Hfg(264)=987.38</v>
      </c>
    </row>
    <row r="269" spans="1:34" x14ac:dyDescent="0.25">
      <c r="A269" s="10">
        <v>185</v>
      </c>
      <c r="B269" s="11">
        <v>8.3925999999999998</v>
      </c>
      <c r="C269" s="15">
        <v>17.087399999999999</v>
      </c>
      <c r="D269" s="37">
        <v>1.6539999999999999E-2</v>
      </c>
      <c r="E269" s="17">
        <v>45.250999999999998</v>
      </c>
      <c r="F269" s="40">
        <v>45.267000000000003</v>
      </c>
      <c r="G269" s="41">
        <v>153.05000000000001</v>
      </c>
      <c r="H269" s="14">
        <v>986.77</v>
      </c>
      <c r="I269" s="39">
        <v>1139.82</v>
      </c>
      <c r="J269" s="42">
        <v>0.27100000000000002</v>
      </c>
      <c r="K269" s="15">
        <v>1.5306</v>
      </c>
      <c r="L269" s="43">
        <v>1.8016000000000001</v>
      </c>
      <c r="M269" s="16">
        <f t="shared" si="30"/>
        <v>265</v>
      </c>
      <c r="N269" s="24">
        <v>185</v>
      </c>
      <c r="O269" s="25">
        <v>0.83816999999999997</v>
      </c>
      <c r="P269" s="33">
        <v>16.254000000000001</v>
      </c>
      <c r="Q269" s="8">
        <v>21.655999999999999</v>
      </c>
      <c r="R269" s="34">
        <v>37.909999999999997</v>
      </c>
      <c r="S269" s="33">
        <v>44.500999999999998</v>
      </c>
      <c r="T269" s="8">
        <v>955.26099999999997</v>
      </c>
      <c r="U269" s="34">
        <v>999.76300000000003</v>
      </c>
      <c r="V269" s="33">
        <v>8.1350000000000006E-2</v>
      </c>
      <c r="W269" s="8">
        <v>1.5679700000000001</v>
      </c>
      <c r="X269" s="34">
        <v>1.6493199999999999</v>
      </c>
      <c r="Y269" s="33">
        <v>153.07</v>
      </c>
      <c r="Z269" s="8">
        <v>0.27100000000000002</v>
      </c>
      <c r="AA269" s="34">
        <v>17.088000000000001</v>
      </c>
      <c r="AB269" s="9">
        <v>185</v>
      </c>
      <c r="AC269" s="2"/>
      <c r="AD269" s="3" t="str">
        <f t="shared" si="25"/>
        <v>SatTemp(265)=185</v>
      </c>
      <c r="AE269" s="3" t="str">
        <f t="shared" si="26"/>
        <v>SatPres(265)=8.392600</v>
      </c>
      <c r="AF269" s="3" t="str">
        <f t="shared" si="27"/>
        <v>Wtemp(265)=185</v>
      </c>
      <c r="AG269" s="3" t="str">
        <f t="shared" si="28"/>
        <v>W(265)=0.8381700</v>
      </c>
      <c r="AH269" s="3" t="str">
        <f t="shared" si="29"/>
        <v>Hfg(265)=986.77</v>
      </c>
    </row>
    <row r="270" spans="1:34" x14ac:dyDescent="0.25">
      <c r="A270" s="10">
        <v>186</v>
      </c>
      <c r="B270" s="11">
        <v>8.577</v>
      </c>
      <c r="C270" s="15">
        <v>17.463000000000001</v>
      </c>
      <c r="D270" s="37">
        <v>1.6539999999999999E-2</v>
      </c>
      <c r="E270" s="17">
        <v>44.338999999999999</v>
      </c>
      <c r="F270" s="40">
        <v>44.356000000000002</v>
      </c>
      <c r="G270" s="41">
        <v>154.06</v>
      </c>
      <c r="H270" s="14">
        <v>986.16</v>
      </c>
      <c r="I270" s="39">
        <v>1140.22</v>
      </c>
      <c r="J270" s="42">
        <v>0.27250000000000002</v>
      </c>
      <c r="K270" s="15">
        <v>1.5273000000000001</v>
      </c>
      <c r="L270" s="43">
        <v>1.7998000000000001</v>
      </c>
      <c r="M270" s="16">
        <f t="shared" si="30"/>
        <v>266</v>
      </c>
      <c r="N270" s="24">
        <v>186</v>
      </c>
      <c r="O270" s="25">
        <v>0.88251000000000002</v>
      </c>
      <c r="P270" s="33">
        <v>16.28</v>
      </c>
      <c r="Q270" s="8">
        <v>22.834</v>
      </c>
      <c r="R270" s="34">
        <v>39.113</v>
      </c>
      <c r="S270" s="33">
        <v>44.741999999999997</v>
      </c>
      <c r="T270" s="8">
        <v>1006.149</v>
      </c>
      <c r="U270" s="34">
        <v>1050.8920000000001</v>
      </c>
      <c r="V270" s="33">
        <v>8.1720000000000001E-2</v>
      </c>
      <c r="W270" s="8">
        <v>1.6483399999999999</v>
      </c>
      <c r="X270" s="34">
        <v>1.7300599999999999</v>
      </c>
      <c r="Y270" s="33">
        <v>154.08000000000001</v>
      </c>
      <c r="Z270" s="8">
        <v>0.27250000000000002</v>
      </c>
      <c r="AA270" s="34">
        <v>17.4634</v>
      </c>
      <c r="AB270" s="9">
        <v>186</v>
      </c>
      <c r="AC270" s="2"/>
      <c r="AD270" s="3" t="str">
        <f t="shared" si="25"/>
        <v>SatTemp(266)=186</v>
      </c>
      <c r="AE270" s="3" t="str">
        <f t="shared" si="26"/>
        <v>SatPres(266)=8.577000</v>
      </c>
      <c r="AF270" s="3" t="str">
        <f t="shared" si="27"/>
        <v>Wtemp(266)=186</v>
      </c>
      <c r="AG270" s="3" t="str">
        <f t="shared" si="28"/>
        <v>W(266)=0.8825100</v>
      </c>
      <c r="AH270" s="3" t="str">
        <f t="shared" si="29"/>
        <v>Hfg(266)=986.16</v>
      </c>
    </row>
    <row r="271" spans="1:34" x14ac:dyDescent="0.25">
      <c r="A271" s="10">
        <v>187</v>
      </c>
      <c r="B271" s="11">
        <v>8.7649000000000008</v>
      </c>
      <c r="C271" s="15">
        <v>17.845500000000001</v>
      </c>
      <c r="D271" s="37">
        <v>1.6549999999999999E-2</v>
      </c>
      <c r="E271" s="17">
        <v>43.448</v>
      </c>
      <c r="F271" s="40">
        <v>43.465000000000003</v>
      </c>
      <c r="G271" s="41">
        <v>155.06</v>
      </c>
      <c r="H271" s="14">
        <v>985.55</v>
      </c>
      <c r="I271" s="39">
        <v>1140.6099999999999</v>
      </c>
      <c r="J271" s="42">
        <v>0.27410000000000001</v>
      </c>
      <c r="K271" s="15">
        <v>1.524</v>
      </c>
      <c r="L271" s="43">
        <v>1.7981</v>
      </c>
      <c r="M271" s="16">
        <f t="shared" si="30"/>
        <v>267</v>
      </c>
      <c r="N271" s="24">
        <v>187</v>
      </c>
      <c r="O271" s="25">
        <v>0.93057000000000001</v>
      </c>
      <c r="P271" s="33">
        <v>16.305</v>
      </c>
      <c r="Q271" s="8">
        <v>24.111000000000001</v>
      </c>
      <c r="R271" s="34">
        <v>40.415999999999997</v>
      </c>
      <c r="S271" s="33">
        <v>44.984000000000002</v>
      </c>
      <c r="T271" s="8">
        <v>1061.3140000000001</v>
      </c>
      <c r="U271" s="34">
        <v>1106.298</v>
      </c>
      <c r="V271" s="33">
        <v>8.2100000000000006E-2</v>
      </c>
      <c r="W271" s="8">
        <v>1.7353400000000001</v>
      </c>
      <c r="X271" s="34">
        <v>1.8174399999999999</v>
      </c>
      <c r="Y271" s="33">
        <v>155.08000000000001</v>
      </c>
      <c r="Z271" s="8">
        <v>0.27410000000000001</v>
      </c>
      <c r="AA271" s="34">
        <v>17.8462</v>
      </c>
      <c r="AB271" s="9">
        <v>187</v>
      </c>
      <c r="AC271" s="2"/>
      <c r="AD271" s="3" t="str">
        <f t="shared" si="25"/>
        <v>SatTemp(267)=187</v>
      </c>
      <c r="AE271" s="3" t="str">
        <f t="shared" si="26"/>
        <v>SatPres(267)=8.764900</v>
      </c>
      <c r="AF271" s="3" t="str">
        <f t="shared" si="27"/>
        <v>Wtemp(267)=187</v>
      </c>
      <c r="AG271" s="3" t="str">
        <f t="shared" si="28"/>
        <v>W(267)=0.9305700</v>
      </c>
      <c r="AH271" s="3" t="str">
        <f t="shared" si="29"/>
        <v>Hfg(267)=985.55</v>
      </c>
    </row>
    <row r="272" spans="1:34" x14ac:dyDescent="0.25">
      <c r="A272" s="10">
        <v>188</v>
      </c>
      <c r="B272" s="11">
        <v>8.9562000000000008</v>
      </c>
      <c r="C272" s="15">
        <v>18.234999999999999</v>
      </c>
      <c r="D272" s="37">
        <v>1.6559999999999998E-2</v>
      </c>
      <c r="E272" s="17">
        <v>42.579000000000001</v>
      </c>
      <c r="F272" s="40">
        <v>42.594999999999999</v>
      </c>
      <c r="G272" s="41">
        <v>156.07</v>
      </c>
      <c r="H272" s="14">
        <v>984.94</v>
      </c>
      <c r="I272" s="39">
        <v>1141</v>
      </c>
      <c r="J272" s="42">
        <v>0.27560000000000001</v>
      </c>
      <c r="K272" s="15">
        <v>1.5206999999999999</v>
      </c>
      <c r="L272" s="43">
        <v>1.7963</v>
      </c>
      <c r="M272" s="16">
        <f t="shared" si="30"/>
        <v>268</v>
      </c>
      <c r="N272" s="24">
        <v>188</v>
      </c>
      <c r="O272" s="25">
        <v>0.98272000000000004</v>
      </c>
      <c r="P272" s="33">
        <v>16.329999999999998</v>
      </c>
      <c r="Q272" s="8">
        <v>25.498000000000001</v>
      </c>
      <c r="R272" s="34">
        <v>41.828000000000003</v>
      </c>
      <c r="S272" s="33">
        <v>45.225000000000001</v>
      </c>
      <c r="T272" s="8">
        <v>1121.174</v>
      </c>
      <c r="U272" s="34">
        <v>1166.3989999999999</v>
      </c>
      <c r="V272" s="33">
        <v>8.2470000000000002E-2</v>
      </c>
      <c r="W272" s="8">
        <v>1.8296300000000001</v>
      </c>
      <c r="X272" s="34">
        <v>1.9120999999999999</v>
      </c>
      <c r="Y272" s="33">
        <v>156.08000000000001</v>
      </c>
      <c r="Z272" s="8">
        <v>0.27560000000000001</v>
      </c>
      <c r="AA272" s="34">
        <v>18.235700000000001</v>
      </c>
      <c r="AB272" s="9">
        <v>188</v>
      </c>
      <c r="AC272" s="2"/>
      <c r="AD272" s="3" t="str">
        <f t="shared" si="25"/>
        <v>SatTemp(268)=188</v>
      </c>
      <c r="AE272" s="3" t="str">
        <f t="shared" si="26"/>
        <v>SatPres(268)=8.956200</v>
      </c>
      <c r="AF272" s="3" t="str">
        <f t="shared" si="27"/>
        <v>Wtemp(268)=188</v>
      </c>
      <c r="AG272" s="3" t="str">
        <f t="shared" si="28"/>
        <v>W(268)=0.9827200</v>
      </c>
      <c r="AH272" s="3" t="str">
        <f t="shared" si="29"/>
        <v>Hfg(268)=984.94</v>
      </c>
    </row>
    <row r="273" spans="1:34" x14ac:dyDescent="0.25">
      <c r="A273" s="10">
        <v>189</v>
      </c>
      <c r="B273" s="11">
        <v>9.1509999999999998</v>
      </c>
      <c r="C273" s="15">
        <v>18.631599999999999</v>
      </c>
      <c r="D273" s="37">
        <v>1.6559999999999998E-2</v>
      </c>
      <c r="E273" s="17">
        <v>41.73</v>
      </c>
      <c r="F273" s="40">
        <v>41.746000000000002</v>
      </c>
      <c r="G273" s="41">
        <v>157.07</v>
      </c>
      <c r="H273" s="14">
        <v>984.32</v>
      </c>
      <c r="I273" s="39">
        <v>1141.3900000000001</v>
      </c>
      <c r="J273" s="42">
        <v>0.2772</v>
      </c>
      <c r="K273" s="15">
        <v>1.5174000000000001</v>
      </c>
      <c r="L273" s="43">
        <v>1.7946</v>
      </c>
      <c r="M273" s="16">
        <f t="shared" si="30"/>
        <v>269</v>
      </c>
      <c r="N273" s="24">
        <v>189</v>
      </c>
      <c r="O273" s="25">
        <v>1.0395099999999999</v>
      </c>
      <c r="P273" s="33">
        <v>16.355</v>
      </c>
      <c r="Q273" s="8">
        <v>27.01</v>
      </c>
      <c r="R273" s="34">
        <v>43.365000000000002</v>
      </c>
      <c r="S273" s="33">
        <v>45.466000000000001</v>
      </c>
      <c r="T273" s="8">
        <v>1186.3820000000001</v>
      </c>
      <c r="U273" s="34">
        <v>1231.848</v>
      </c>
      <c r="V273" s="33">
        <v>8.2839999999999997E-2</v>
      </c>
      <c r="W273" s="8">
        <v>1.93221</v>
      </c>
      <c r="X273" s="34">
        <v>2.01505</v>
      </c>
      <c r="Y273" s="33">
        <v>157.09</v>
      </c>
      <c r="Z273" s="8">
        <v>0.2772</v>
      </c>
      <c r="AA273" s="34">
        <v>18.632300000000001</v>
      </c>
      <c r="AB273" s="9">
        <v>189</v>
      </c>
      <c r="AC273" s="2"/>
      <c r="AD273" s="3" t="str">
        <f t="shared" si="25"/>
        <v>SatTemp(269)=189</v>
      </c>
      <c r="AE273" s="3" t="str">
        <f t="shared" si="26"/>
        <v>SatPres(269)=9.151000</v>
      </c>
      <c r="AF273" s="3" t="str">
        <f t="shared" si="27"/>
        <v>Wtemp(269)=189</v>
      </c>
      <c r="AG273" s="3" t="str">
        <f t="shared" si="28"/>
        <v>W(269)=1.0395100</v>
      </c>
      <c r="AH273" s="3" t="str">
        <f t="shared" si="29"/>
        <v>Hfg(269)=984.32</v>
      </c>
    </row>
    <row r="274" spans="1:34" x14ac:dyDescent="0.25">
      <c r="A274" s="10">
        <v>190</v>
      </c>
      <c r="B274" s="11">
        <v>9.3492999999999995</v>
      </c>
      <c r="C274" s="15">
        <v>19.035299999999999</v>
      </c>
      <c r="D274" s="37">
        <v>1.6570000000000001E-2</v>
      </c>
      <c r="E274" s="17">
        <v>40.901000000000003</v>
      </c>
      <c r="F274" s="40">
        <v>40.917999999999999</v>
      </c>
      <c r="G274" s="41">
        <v>158.07</v>
      </c>
      <c r="H274" s="14">
        <v>983.71</v>
      </c>
      <c r="I274" s="39">
        <v>1141.78</v>
      </c>
      <c r="J274" s="42">
        <v>0.2787</v>
      </c>
      <c r="K274" s="15">
        <v>1.5141</v>
      </c>
      <c r="L274" s="43">
        <v>1.7928999999999999</v>
      </c>
      <c r="M274" s="16">
        <f t="shared" si="30"/>
        <v>270</v>
      </c>
      <c r="N274" s="24">
        <v>190</v>
      </c>
      <c r="O274" s="25">
        <v>1.10154</v>
      </c>
      <c r="P274" s="33">
        <v>16.381</v>
      </c>
      <c r="Q274" s="8">
        <v>28.661000000000001</v>
      </c>
      <c r="R274" s="34">
        <v>45.042000000000002</v>
      </c>
      <c r="S274" s="33">
        <v>45.707000000000001</v>
      </c>
      <c r="T274" s="8">
        <v>1257.614</v>
      </c>
      <c r="U274" s="34">
        <v>1303.3209999999999</v>
      </c>
      <c r="V274" s="33">
        <v>8.3210000000000006E-2</v>
      </c>
      <c r="W274" s="8">
        <v>2.0441199999999999</v>
      </c>
      <c r="X274" s="34">
        <v>2.1273300000000002</v>
      </c>
      <c r="Y274" s="33">
        <v>158.09</v>
      </c>
      <c r="Z274" s="8">
        <v>0.2787</v>
      </c>
      <c r="AA274" s="34">
        <v>19.035799999999998</v>
      </c>
      <c r="AB274" s="9">
        <v>190</v>
      </c>
      <c r="AC274" s="2"/>
      <c r="AD274" s="3" t="str">
        <f t="shared" si="25"/>
        <v>SatTemp(270)=190</v>
      </c>
      <c r="AE274" s="3" t="str">
        <f t="shared" si="26"/>
        <v>SatPres(270)=9.349300</v>
      </c>
      <c r="AF274" s="3" t="str">
        <f t="shared" si="27"/>
        <v>Wtemp(270)=190</v>
      </c>
      <c r="AG274" s="3" t="str">
        <f t="shared" si="28"/>
        <v>W(270)=1.1015400</v>
      </c>
      <c r="AH274" s="3" t="str">
        <f t="shared" si="29"/>
        <v>Hfg(270)=983.71</v>
      </c>
    </row>
    <row r="275" spans="1:34" x14ac:dyDescent="0.25">
      <c r="A275" s="10">
        <v>191</v>
      </c>
      <c r="B275" s="11">
        <v>9.5511999999999997</v>
      </c>
      <c r="C275" s="15">
        <v>19.446400000000001</v>
      </c>
      <c r="D275" s="37">
        <v>1.6580000000000001E-2</v>
      </c>
      <c r="E275" s="17">
        <v>40.091999999999999</v>
      </c>
      <c r="F275" s="40">
        <v>40.107999999999997</v>
      </c>
      <c r="G275" s="41">
        <v>159.08000000000001</v>
      </c>
      <c r="H275" s="14">
        <v>983.1</v>
      </c>
      <c r="I275" s="39">
        <v>1142.18</v>
      </c>
      <c r="J275" s="42">
        <v>0.28029999999999999</v>
      </c>
      <c r="K275" s="15">
        <v>1.5108999999999999</v>
      </c>
      <c r="L275" s="43">
        <v>1.7910999999999999</v>
      </c>
      <c r="M275" s="16">
        <f t="shared" si="30"/>
        <v>271</v>
      </c>
      <c r="N275" s="24">
        <v>191</v>
      </c>
      <c r="O275" s="25">
        <v>1.1696500000000001</v>
      </c>
      <c r="P275" s="33">
        <v>16.405999999999999</v>
      </c>
      <c r="Q275" s="8">
        <v>30.475999999999999</v>
      </c>
      <c r="R275" s="34">
        <v>46.881999999999998</v>
      </c>
      <c r="S275" s="33">
        <v>45.948999999999998</v>
      </c>
      <c r="T275" s="8">
        <v>1335.8340000000001</v>
      </c>
      <c r="U275" s="34">
        <v>1381.7829999999999</v>
      </c>
      <c r="V275" s="33">
        <v>8.3589999999999998E-2</v>
      </c>
      <c r="W275" s="8">
        <v>2.1668400000000001</v>
      </c>
      <c r="X275" s="34">
        <v>2.2504300000000002</v>
      </c>
      <c r="Y275" s="33">
        <v>159.09</v>
      </c>
      <c r="Z275" s="8">
        <v>0.28029999999999999</v>
      </c>
      <c r="AA275" s="34">
        <v>19.4468</v>
      </c>
      <c r="AB275" s="9">
        <v>191</v>
      </c>
      <c r="AC275" s="2"/>
      <c r="AD275" s="3" t="str">
        <f t="shared" si="25"/>
        <v>SatTemp(271)=191</v>
      </c>
      <c r="AE275" s="3" t="str">
        <f t="shared" si="26"/>
        <v>SatPres(271)=9.551200</v>
      </c>
      <c r="AF275" s="3" t="str">
        <f t="shared" si="27"/>
        <v>Wtemp(271)=191</v>
      </c>
      <c r="AG275" s="3" t="str">
        <f t="shared" si="28"/>
        <v>W(271)=1.1696500</v>
      </c>
      <c r="AH275" s="3" t="str">
        <f t="shared" si="29"/>
        <v>Hfg(271)=983.10</v>
      </c>
    </row>
    <row r="276" spans="1:34" x14ac:dyDescent="0.25">
      <c r="A276" s="10">
        <v>192</v>
      </c>
      <c r="B276" s="11">
        <v>9.7567000000000004</v>
      </c>
      <c r="C276" s="15">
        <v>19.864799999999999</v>
      </c>
      <c r="D276" s="37">
        <v>1.6580000000000001E-2</v>
      </c>
      <c r="E276" s="17">
        <v>39.301000000000002</v>
      </c>
      <c r="F276" s="40">
        <v>39.317</v>
      </c>
      <c r="G276" s="41">
        <v>160.08000000000001</v>
      </c>
      <c r="H276" s="14">
        <v>982.48</v>
      </c>
      <c r="I276" s="39">
        <v>1142.57</v>
      </c>
      <c r="J276" s="42">
        <v>0.28179999999999999</v>
      </c>
      <c r="K276" s="15">
        <v>1.5076000000000001</v>
      </c>
      <c r="L276" s="43">
        <v>1.7894000000000001</v>
      </c>
      <c r="M276" s="16">
        <f t="shared" si="30"/>
        <v>272</v>
      </c>
      <c r="N276" s="24">
        <v>192</v>
      </c>
      <c r="O276" s="25">
        <v>1.24471</v>
      </c>
      <c r="P276" s="33">
        <v>16.431000000000001</v>
      </c>
      <c r="Q276" s="8">
        <v>32.476999999999997</v>
      </c>
      <c r="R276" s="34">
        <v>48.908000000000001</v>
      </c>
      <c r="S276" s="33">
        <v>46.19</v>
      </c>
      <c r="T276" s="8">
        <v>1422.047</v>
      </c>
      <c r="U276" s="34">
        <v>1468.2380000000001</v>
      </c>
      <c r="V276" s="33">
        <v>8.3960000000000007E-2</v>
      </c>
      <c r="W276" s="8">
        <v>2.30193</v>
      </c>
      <c r="X276" s="34">
        <v>2.3858899999999998</v>
      </c>
      <c r="Y276" s="33">
        <v>160.1</v>
      </c>
      <c r="Z276" s="8">
        <v>0.28179999999999999</v>
      </c>
      <c r="AA276" s="34">
        <v>19.865200000000002</v>
      </c>
      <c r="AB276" s="9">
        <v>192</v>
      </c>
      <c r="AC276" s="2"/>
      <c r="AD276" s="3" t="str">
        <f t="shared" si="25"/>
        <v>SatTemp(272)=192</v>
      </c>
      <c r="AE276" s="3" t="str">
        <f t="shared" si="26"/>
        <v>SatPres(272)=9.756700</v>
      </c>
      <c r="AF276" s="3" t="str">
        <f t="shared" si="27"/>
        <v>Wtemp(272)=192</v>
      </c>
      <c r="AG276" s="3" t="str">
        <f t="shared" si="28"/>
        <v>W(272)=1.2447100</v>
      </c>
      <c r="AH276" s="3" t="str">
        <f t="shared" si="29"/>
        <v>Hfg(272)=982.48</v>
      </c>
    </row>
    <row r="277" spans="1:34" x14ac:dyDescent="0.25">
      <c r="A277" s="10">
        <v>193</v>
      </c>
      <c r="B277" s="11">
        <v>9.9658999999999995</v>
      </c>
      <c r="C277" s="15">
        <v>20.290700000000001</v>
      </c>
      <c r="D277" s="37">
        <v>1.6590000000000001E-2</v>
      </c>
      <c r="E277" s="17">
        <v>38.527999999999999</v>
      </c>
      <c r="F277" s="40">
        <v>38.543999999999997</v>
      </c>
      <c r="G277" s="41">
        <v>161.09</v>
      </c>
      <c r="H277" s="14">
        <v>981.87</v>
      </c>
      <c r="I277" s="39">
        <v>1142.95</v>
      </c>
      <c r="J277" s="42">
        <v>0.28339999999999999</v>
      </c>
      <c r="K277" s="15">
        <v>1.5043</v>
      </c>
      <c r="L277" s="43">
        <v>1.7877000000000001</v>
      </c>
      <c r="M277" s="16">
        <f t="shared" si="30"/>
        <v>273</v>
      </c>
      <c r="N277" s="24">
        <v>193</v>
      </c>
      <c r="O277" s="25">
        <v>1.3278799999999999</v>
      </c>
      <c r="P277" s="33">
        <v>16.456</v>
      </c>
      <c r="Q277" s="8">
        <v>34.695</v>
      </c>
      <c r="R277" s="34">
        <v>51.151000000000003</v>
      </c>
      <c r="S277" s="33">
        <v>46.430999999999997</v>
      </c>
      <c r="T277" s="8">
        <v>1517.5809999999999</v>
      </c>
      <c r="U277" s="34">
        <v>1564.0129999999999</v>
      </c>
      <c r="V277" s="33">
        <v>8.4330000000000002E-2</v>
      </c>
      <c r="W277" s="8">
        <v>2.4514399999999998</v>
      </c>
      <c r="X277" s="34">
        <v>2.5357599999999998</v>
      </c>
      <c r="Y277" s="33">
        <v>161.1</v>
      </c>
      <c r="Z277" s="8">
        <v>0.28339999999999999</v>
      </c>
      <c r="AA277" s="34">
        <v>20.2913</v>
      </c>
      <c r="AB277" s="9">
        <v>193</v>
      </c>
      <c r="AC277" s="2"/>
      <c r="AD277" s="3" t="str">
        <f t="shared" si="25"/>
        <v>SatTemp(273)=193</v>
      </c>
      <c r="AE277" s="3" t="str">
        <f t="shared" si="26"/>
        <v>SatPres(273)=9.965900</v>
      </c>
      <c r="AF277" s="3" t="str">
        <f t="shared" si="27"/>
        <v>Wtemp(273)=193</v>
      </c>
      <c r="AG277" s="3" t="str">
        <f t="shared" si="28"/>
        <v>W(273)=1.3278800</v>
      </c>
      <c r="AH277" s="3" t="str">
        <f t="shared" si="29"/>
        <v>Hfg(273)=981.87</v>
      </c>
    </row>
    <row r="278" spans="1:34" x14ac:dyDescent="0.25">
      <c r="A278" s="10">
        <v>194</v>
      </c>
      <c r="B278" s="11">
        <v>10.178800000000001</v>
      </c>
      <c r="C278" s="15">
        <v>20.7242</v>
      </c>
      <c r="D278" s="37">
        <v>1.6590000000000001E-2</v>
      </c>
      <c r="E278" s="17">
        <v>37.774000000000001</v>
      </c>
      <c r="F278" s="40">
        <v>37.79</v>
      </c>
      <c r="G278" s="41">
        <v>162.09</v>
      </c>
      <c r="H278" s="14">
        <v>981.25</v>
      </c>
      <c r="I278" s="39">
        <v>1143.3399999999999</v>
      </c>
      <c r="J278" s="42">
        <v>0.28489999999999999</v>
      </c>
      <c r="K278" s="15">
        <v>1.5011000000000001</v>
      </c>
      <c r="L278" s="43">
        <v>1.786</v>
      </c>
      <c r="M278" s="16">
        <f t="shared" si="30"/>
        <v>274</v>
      </c>
      <c r="N278" s="24">
        <v>194</v>
      </c>
      <c r="O278" s="25">
        <v>1.4202900000000001</v>
      </c>
      <c r="P278" s="33">
        <v>16.481000000000002</v>
      </c>
      <c r="Q278" s="8">
        <v>37.161000000000001</v>
      </c>
      <c r="R278" s="34">
        <v>53.642000000000003</v>
      </c>
      <c r="S278" s="33">
        <v>46.673000000000002</v>
      </c>
      <c r="T278" s="8">
        <v>1623.758</v>
      </c>
      <c r="U278" s="34">
        <v>1670.43</v>
      </c>
      <c r="V278" s="33">
        <v>8.4699999999999998E-2</v>
      </c>
      <c r="W278" s="8">
        <v>2.6173799999999998</v>
      </c>
      <c r="X278" s="34">
        <v>2.70208</v>
      </c>
      <c r="Y278" s="33">
        <v>162.11000000000001</v>
      </c>
      <c r="Z278" s="8">
        <v>0.28489999999999999</v>
      </c>
      <c r="AA278" s="34">
        <v>20.724399999999999</v>
      </c>
      <c r="AB278" s="9">
        <v>194</v>
      </c>
      <c r="AC278" s="2"/>
      <c r="AD278" s="3" t="str">
        <f t="shared" si="25"/>
        <v>SatTemp(274)=194</v>
      </c>
      <c r="AE278" s="3" t="str">
        <f t="shared" si="26"/>
        <v>SatPres(274)=10.178800</v>
      </c>
      <c r="AF278" s="3" t="str">
        <f t="shared" si="27"/>
        <v>Wtemp(274)=194</v>
      </c>
      <c r="AG278" s="3" t="str">
        <f t="shared" si="28"/>
        <v>W(274)=1.4202900</v>
      </c>
      <c r="AH278" s="3" t="str">
        <f t="shared" si="29"/>
        <v>Hfg(274)=981.25</v>
      </c>
    </row>
    <row r="279" spans="1:34" x14ac:dyDescent="0.25">
      <c r="A279" s="10">
        <v>195</v>
      </c>
      <c r="B279" s="11">
        <v>10.3955</v>
      </c>
      <c r="C279" s="15">
        <v>21.165299999999998</v>
      </c>
      <c r="D279" s="37">
        <v>1.66E-2</v>
      </c>
      <c r="E279" s="17">
        <v>37.034999999999997</v>
      </c>
      <c r="F279" s="40">
        <v>37.052</v>
      </c>
      <c r="G279" s="41">
        <v>163.1</v>
      </c>
      <c r="H279" s="14">
        <v>980.63</v>
      </c>
      <c r="I279" s="39">
        <v>1143.73</v>
      </c>
      <c r="J279" s="42">
        <v>0.28639999999999999</v>
      </c>
      <c r="K279" s="15">
        <v>1.4979</v>
      </c>
      <c r="L279" s="43">
        <v>1.7843</v>
      </c>
      <c r="M279" s="16">
        <f t="shared" si="30"/>
        <v>275</v>
      </c>
      <c r="N279" s="24">
        <v>195</v>
      </c>
      <c r="O279" s="25">
        <v>1.52396</v>
      </c>
      <c r="P279" s="33">
        <v>16.507000000000001</v>
      </c>
      <c r="Q279" s="8">
        <v>39.927999999999997</v>
      </c>
      <c r="R279" s="34">
        <v>56.435000000000002</v>
      </c>
      <c r="S279" s="33">
        <v>46.914000000000001</v>
      </c>
      <c r="T279" s="8">
        <v>1742.8789999999999</v>
      </c>
      <c r="U279" s="34">
        <v>1789.7929999999999</v>
      </c>
      <c r="V279" s="33">
        <v>8.5059999999999997E-2</v>
      </c>
      <c r="W279" s="8">
        <v>2.8033199999999998</v>
      </c>
      <c r="X279" s="34">
        <v>2.8883800000000002</v>
      </c>
      <c r="Y279" s="33">
        <v>163.11000000000001</v>
      </c>
      <c r="Z279" s="8">
        <v>0.28639999999999999</v>
      </c>
      <c r="AA279" s="34">
        <v>21.1661</v>
      </c>
      <c r="AB279" s="9">
        <v>195</v>
      </c>
      <c r="AC279" s="2"/>
      <c r="AD279" s="3" t="str">
        <f t="shared" si="25"/>
        <v>SatTemp(275)=195</v>
      </c>
      <c r="AE279" s="3" t="str">
        <f t="shared" si="26"/>
        <v>SatPres(275)=10.395500</v>
      </c>
      <c r="AF279" s="3" t="str">
        <f t="shared" si="27"/>
        <v>Wtemp(275)=195</v>
      </c>
      <c r="AG279" s="3" t="str">
        <f t="shared" si="28"/>
        <v>W(275)=1.5239600</v>
      </c>
      <c r="AH279" s="3" t="str">
        <f t="shared" si="29"/>
        <v>Hfg(275)=980.63</v>
      </c>
    </row>
    <row r="280" spans="1:34" x14ac:dyDescent="0.25">
      <c r="A280" s="10">
        <v>196</v>
      </c>
      <c r="B280" s="11">
        <v>10.616</v>
      </c>
      <c r="C280" s="15">
        <v>21.6143</v>
      </c>
      <c r="D280" s="37">
        <v>1.661E-2</v>
      </c>
      <c r="E280" s="17">
        <v>36.314</v>
      </c>
      <c r="F280" s="40">
        <v>36.331000000000003</v>
      </c>
      <c r="G280" s="41">
        <v>164.1</v>
      </c>
      <c r="H280" s="14">
        <v>980.02</v>
      </c>
      <c r="I280" s="39">
        <v>1144.1199999999999</v>
      </c>
      <c r="J280" s="42">
        <v>0.28799999999999998</v>
      </c>
      <c r="K280" s="15">
        <v>1.4945999999999999</v>
      </c>
      <c r="L280" s="43">
        <v>1.7826</v>
      </c>
      <c r="M280" s="16">
        <f t="shared" si="30"/>
        <v>276</v>
      </c>
      <c r="N280" s="24">
        <v>196</v>
      </c>
      <c r="O280" s="25">
        <v>1.6407</v>
      </c>
      <c r="P280" s="33">
        <v>16.532</v>
      </c>
      <c r="Q280" s="8">
        <v>43.045999999999999</v>
      </c>
      <c r="R280" s="34">
        <v>59.578000000000003</v>
      </c>
      <c r="S280" s="33">
        <v>47.155000000000001</v>
      </c>
      <c r="T280" s="8">
        <v>1877.0319999999999</v>
      </c>
      <c r="U280" s="34">
        <v>1924.1880000000001</v>
      </c>
      <c r="V280" s="33">
        <v>8.5430000000000006E-2</v>
      </c>
      <c r="W280" s="8">
        <v>3.0124399999999998</v>
      </c>
      <c r="X280" s="34">
        <v>3.0978699999999999</v>
      </c>
      <c r="Y280" s="33">
        <v>164.12</v>
      </c>
      <c r="Z280" s="8">
        <v>0.28799999999999998</v>
      </c>
      <c r="AA280" s="34">
        <v>21.615200000000002</v>
      </c>
      <c r="AB280" s="9">
        <v>196</v>
      </c>
      <c r="AC280" s="2"/>
      <c r="AD280" s="3" t="str">
        <f t="shared" si="25"/>
        <v>SatTemp(276)=196</v>
      </c>
      <c r="AE280" s="3" t="str">
        <f t="shared" si="26"/>
        <v>SatPres(276)=10.616000</v>
      </c>
      <c r="AF280" s="3" t="str">
        <f t="shared" si="27"/>
        <v>Wtemp(276)=196</v>
      </c>
      <c r="AG280" s="3" t="str">
        <f t="shared" si="28"/>
        <v>W(276)=1.6407000</v>
      </c>
      <c r="AH280" s="3" t="str">
        <f t="shared" si="29"/>
        <v>Hfg(276)=980.02</v>
      </c>
    </row>
    <row r="281" spans="1:34" x14ac:dyDescent="0.25">
      <c r="A281" s="10">
        <v>197</v>
      </c>
      <c r="B281" s="11">
        <v>10.840400000000001</v>
      </c>
      <c r="C281" s="15">
        <v>22.071200000000001</v>
      </c>
      <c r="D281" s="37">
        <v>1.661E-2</v>
      </c>
      <c r="E281" s="17">
        <v>35.610999999999997</v>
      </c>
      <c r="F281" s="40">
        <v>35.628</v>
      </c>
      <c r="G281" s="41">
        <v>165.11</v>
      </c>
      <c r="H281" s="14">
        <v>979.4</v>
      </c>
      <c r="I281" s="39">
        <v>1144.51</v>
      </c>
      <c r="J281" s="42">
        <v>0.28949999999999998</v>
      </c>
      <c r="K281" s="15">
        <v>1.4914000000000001</v>
      </c>
      <c r="L281" s="43">
        <v>1.7808999999999999</v>
      </c>
      <c r="M281" s="16">
        <f t="shared" si="30"/>
        <v>277</v>
      </c>
      <c r="N281" s="24">
        <v>197</v>
      </c>
      <c r="O281" s="25">
        <v>1.7729900000000001</v>
      </c>
      <c r="P281" s="33">
        <v>16.556999999999999</v>
      </c>
      <c r="Q281" s="8">
        <v>46.58</v>
      </c>
      <c r="R281" s="34">
        <v>63.137</v>
      </c>
      <c r="S281" s="33">
        <v>47.396999999999998</v>
      </c>
      <c r="T281" s="8">
        <v>2029.069</v>
      </c>
      <c r="U281" s="34">
        <v>2076.4659999999999</v>
      </c>
      <c r="V281" s="33">
        <v>8.5800000000000001E-2</v>
      </c>
      <c r="W281" s="8">
        <v>3.2491400000000001</v>
      </c>
      <c r="X281" s="34">
        <v>3.33494</v>
      </c>
      <c r="Y281" s="33">
        <v>165.12</v>
      </c>
      <c r="Z281" s="8">
        <v>0.28949999999999998</v>
      </c>
      <c r="AA281" s="34">
        <v>22.071400000000001</v>
      </c>
      <c r="AB281" s="9">
        <v>197</v>
      </c>
      <c r="AC281" s="2"/>
      <c r="AD281" s="3" t="str">
        <f t="shared" si="25"/>
        <v>SatTemp(277)=197</v>
      </c>
      <c r="AE281" s="3" t="str">
        <f t="shared" si="26"/>
        <v>SatPres(277)=10.840400</v>
      </c>
      <c r="AF281" s="3" t="str">
        <f t="shared" si="27"/>
        <v>Wtemp(277)=197</v>
      </c>
      <c r="AG281" s="3" t="str">
        <f t="shared" si="28"/>
        <v>W(277)=1.7729900</v>
      </c>
      <c r="AH281" s="3" t="str">
        <f t="shared" si="29"/>
        <v>Hfg(277)=979.40</v>
      </c>
    </row>
    <row r="282" spans="1:34" x14ac:dyDescent="0.25">
      <c r="A282" s="10">
        <v>198</v>
      </c>
      <c r="B282" s="11">
        <v>11.0687</v>
      </c>
      <c r="C282" s="15">
        <v>22.536100000000001</v>
      </c>
      <c r="D282" s="37">
        <v>1.6619999999999999E-2</v>
      </c>
      <c r="E282" s="17">
        <v>34.923000000000002</v>
      </c>
      <c r="F282" s="40">
        <v>34.94</v>
      </c>
      <c r="G282" s="41">
        <v>166.11</v>
      </c>
      <c r="H282" s="14">
        <v>978.78</v>
      </c>
      <c r="I282" s="39">
        <v>1144.8900000000001</v>
      </c>
      <c r="J282" s="42">
        <v>0.29099999999999998</v>
      </c>
      <c r="K282" s="15">
        <v>1.4882</v>
      </c>
      <c r="L282" s="43">
        <v>1.7791999999999999</v>
      </c>
      <c r="M282" s="16">
        <f t="shared" si="30"/>
        <v>278</v>
      </c>
      <c r="N282" s="24">
        <v>198</v>
      </c>
      <c r="O282" s="25">
        <v>1.92472</v>
      </c>
      <c r="P282" s="33">
        <v>16.582999999999998</v>
      </c>
      <c r="Q282" s="8">
        <v>50.636000000000003</v>
      </c>
      <c r="R282" s="34">
        <v>67.218000000000004</v>
      </c>
      <c r="S282" s="33">
        <v>47.637999999999998</v>
      </c>
      <c r="T282" s="8">
        <v>2203.4639999999999</v>
      </c>
      <c r="U282" s="34">
        <v>2251.1019999999999</v>
      </c>
      <c r="V282" s="33">
        <v>8.6169999999999997E-2</v>
      </c>
      <c r="W282" s="8">
        <v>3.5203000000000002</v>
      </c>
      <c r="X282" s="34">
        <v>3.6064699999999998</v>
      </c>
      <c r="Y282" s="33">
        <v>166.13</v>
      </c>
      <c r="Z282" s="8">
        <v>0.29099999999999998</v>
      </c>
      <c r="AA282" s="34">
        <v>22.5367</v>
      </c>
      <c r="AB282" s="9">
        <v>198</v>
      </c>
      <c r="AC282" s="2"/>
      <c r="AD282" s="3" t="str">
        <f t="shared" si="25"/>
        <v>SatTemp(278)=198</v>
      </c>
      <c r="AE282" s="3" t="str">
        <f t="shared" si="26"/>
        <v>SatPres(278)=11.068700</v>
      </c>
      <c r="AF282" s="3" t="str">
        <f t="shared" si="27"/>
        <v>Wtemp(278)=198</v>
      </c>
      <c r="AG282" s="3" t="str">
        <f t="shared" si="28"/>
        <v>W(278)=1.9247200</v>
      </c>
      <c r="AH282" s="3" t="str">
        <f t="shared" si="29"/>
        <v>Hfg(278)=978.78</v>
      </c>
    </row>
    <row r="283" spans="1:34" x14ac:dyDescent="0.25">
      <c r="A283" s="10">
        <v>199</v>
      </c>
      <c r="B283" s="11">
        <v>11.301</v>
      </c>
      <c r="C283" s="15">
        <v>23.0091</v>
      </c>
      <c r="D283" s="37">
        <v>1.6629999999999999E-2</v>
      </c>
      <c r="E283" s="17">
        <v>34.250999999999998</v>
      </c>
      <c r="F283" s="40">
        <v>34.268000000000001</v>
      </c>
      <c r="G283" s="41">
        <v>167.12</v>
      </c>
      <c r="H283" s="14">
        <v>978.16</v>
      </c>
      <c r="I283" s="39">
        <v>1145.28</v>
      </c>
      <c r="J283" s="42">
        <v>0.29260000000000003</v>
      </c>
      <c r="K283" s="15">
        <v>1.4850000000000001</v>
      </c>
      <c r="L283" s="43">
        <v>1.7776000000000001</v>
      </c>
      <c r="M283" s="16">
        <f t="shared" si="30"/>
        <v>279</v>
      </c>
      <c r="N283" s="24">
        <v>199</v>
      </c>
      <c r="O283" s="25">
        <v>2.0997499999999998</v>
      </c>
      <c r="P283" s="33">
        <v>16.608000000000001</v>
      </c>
      <c r="Q283" s="8">
        <v>55.316000000000003</v>
      </c>
      <c r="R283" s="34">
        <v>71.923000000000002</v>
      </c>
      <c r="S283" s="33">
        <v>47.878999999999998</v>
      </c>
      <c r="T283" s="8">
        <v>2404.6680000000001</v>
      </c>
      <c r="U283" s="34">
        <v>2452.547</v>
      </c>
      <c r="V283" s="33">
        <v>8.6529999999999996E-2</v>
      </c>
      <c r="W283" s="8">
        <v>3.8327499999999999</v>
      </c>
      <c r="X283" s="34">
        <v>3.9192900000000002</v>
      </c>
      <c r="Y283" s="33">
        <v>167.13</v>
      </c>
      <c r="Z283" s="8">
        <v>0.29260000000000003</v>
      </c>
      <c r="AA283" s="34">
        <v>23.0092</v>
      </c>
      <c r="AB283" s="9">
        <v>199</v>
      </c>
      <c r="AC283" s="2"/>
      <c r="AD283" s="3" t="str">
        <f t="shared" si="25"/>
        <v>SatTemp(279)=199</v>
      </c>
      <c r="AE283" s="3" t="str">
        <f t="shared" si="26"/>
        <v>SatPres(279)=11.301000</v>
      </c>
      <c r="AF283" s="3" t="str">
        <f t="shared" si="27"/>
        <v>Wtemp(279)=199</v>
      </c>
      <c r="AG283" s="3" t="str">
        <f t="shared" si="28"/>
        <v>W(279)=2.0997500</v>
      </c>
      <c r="AH283" s="3" t="str">
        <f t="shared" si="29"/>
        <v>Hfg(279)=978.16</v>
      </c>
    </row>
    <row r="284" spans="1:34" ht="15.75" thickBot="1" x14ac:dyDescent="0.3">
      <c r="A284" s="10">
        <v>200</v>
      </c>
      <c r="B284" s="11">
        <v>11.5374</v>
      </c>
      <c r="C284" s="15">
        <v>23.490400000000001</v>
      </c>
      <c r="D284" s="37">
        <v>1.6629999999999999E-2</v>
      </c>
      <c r="E284" s="17">
        <v>33.594000000000001</v>
      </c>
      <c r="F284" s="40">
        <v>33.61</v>
      </c>
      <c r="G284" s="41">
        <v>168.13</v>
      </c>
      <c r="H284" s="14">
        <v>977.54</v>
      </c>
      <c r="I284" s="39">
        <v>1145.6600000000001</v>
      </c>
      <c r="J284" s="42">
        <v>0.29409999999999997</v>
      </c>
      <c r="K284" s="15">
        <v>1.4818</v>
      </c>
      <c r="L284" s="43">
        <v>1.7759</v>
      </c>
      <c r="M284" s="16">
        <f t="shared" si="30"/>
        <v>280</v>
      </c>
      <c r="N284" s="26">
        <v>200</v>
      </c>
      <c r="O284" s="27">
        <v>2.3045399999999998</v>
      </c>
      <c r="P284" s="35">
        <v>16.632999999999999</v>
      </c>
      <c r="Q284" s="28">
        <v>60.792999999999999</v>
      </c>
      <c r="R284" s="36">
        <v>77.426000000000002</v>
      </c>
      <c r="S284" s="35">
        <v>48.121000000000002</v>
      </c>
      <c r="T284" s="28">
        <v>2640.0839999999998</v>
      </c>
      <c r="U284" s="36">
        <v>2688.2049999999999</v>
      </c>
      <c r="V284" s="35">
        <v>8.6900000000000005E-2</v>
      </c>
      <c r="W284" s="28">
        <v>4.19787</v>
      </c>
      <c r="X284" s="36">
        <v>4.28477</v>
      </c>
      <c r="Y284" s="35">
        <v>168.13</v>
      </c>
      <c r="Z284" s="28">
        <v>0.29409999999999997</v>
      </c>
      <c r="AA284" s="36">
        <v>23.490600000000001</v>
      </c>
      <c r="AB284" s="29">
        <v>200</v>
      </c>
      <c r="AC284" s="2"/>
      <c r="AD284" s="3" t="str">
        <f t="shared" si="25"/>
        <v>SatTemp(280)=200</v>
      </c>
      <c r="AE284" s="3" t="str">
        <f t="shared" si="26"/>
        <v>SatPres(280)=11.537400</v>
      </c>
      <c r="AF284" s="3" t="str">
        <f t="shared" si="27"/>
        <v>Wtemp(280)=200</v>
      </c>
      <c r="AG284" s="3" t="str">
        <f t="shared" si="28"/>
        <v>W(280)=2.3045400</v>
      </c>
      <c r="AH284" s="3" t="str">
        <f t="shared" si="29"/>
        <v>Hfg(280)=977.54</v>
      </c>
    </row>
    <row r="285" spans="1:34" x14ac:dyDescent="0.25">
      <c r="A285" s="10">
        <v>201</v>
      </c>
      <c r="B285" s="11">
        <v>11.777900000000001</v>
      </c>
      <c r="C285" s="15">
        <v>23.98</v>
      </c>
      <c r="D285" s="37">
        <v>1.6639999999999999E-2</v>
      </c>
      <c r="E285" s="17">
        <v>32.951000000000001</v>
      </c>
      <c r="F285" s="40">
        <v>32.968000000000004</v>
      </c>
      <c r="G285" s="41">
        <v>169.13</v>
      </c>
      <c r="H285" s="14">
        <v>976.92</v>
      </c>
      <c r="I285" s="39">
        <v>1146.05</v>
      </c>
      <c r="J285" s="42">
        <v>0.29559999999999997</v>
      </c>
      <c r="K285" s="15">
        <v>1.4785999999999999</v>
      </c>
      <c r="L285" s="43">
        <v>1.7742</v>
      </c>
      <c r="M285" s="16">
        <f t="shared" si="30"/>
        <v>281</v>
      </c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3" t="str">
        <f t="shared" si="25"/>
        <v>SatTemp(281)=201</v>
      </c>
      <c r="AE285" s="3" t="str">
        <f t="shared" si="26"/>
        <v>SatPres(281)=11.777900</v>
      </c>
      <c r="AF285" s="3"/>
      <c r="AG285" s="3"/>
      <c r="AH285" s="3" t="str">
        <f t="shared" si="29"/>
        <v>Hfg(281)=976.92</v>
      </c>
    </row>
    <row r="286" spans="1:34" x14ac:dyDescent="0.25">
      <c r="A286" s="10">
        <v>202</v>
      </c>
      <c r="B286" s="11">
        <v>12.022500000000001</v>
      </c>
      <c r="C286" s="15">
        <v>24.478000000000002</v>
      </c>
      <c r="D286" s="37">
        <v>1.6650000000000002E-2</v>
      </c>
      <c r="E286" s="17">
        <v>32.323999999999998</v>
      </c>
      <c r="F286" s="40">
        <v>32.340000000000003</v>
      </c>
      <c r="G286" s="41">
        <v>170.14</v>
      </c>
      <c r="H286" s="14">
        <v>976.29</v>
      </c>
      <c r="I286" s="39">
        <v>1146.43</v>
      </c>
      <c r="J286" s="42">
        <v>0.29709999999999998</v>
      </c>
      <c r="K286" s="15">
        <v>1.4755</v>
      </c>
      <c r="L286" s="43">
        <v>1.7726</v>
      </c>
      <c r="M286" s="16">
        <f t="shared" si="30"/>
        <v>282</v>
      </c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3" t="str">
        <f t="shared" si="25"/>
        <v>SatTemp(282)=202</v>
      </c>
      <c r="AE286" s="3" t="str">
        <f t="shared" si="26"/>
        <v>SatPres(282)=12.022500</v>
      </c>
      <c r="AF286" s="3"/>
      <c r="AG286" s="3"/>
      <c r="AH286" s="3" t="str">
        <f t="shared" si="29"/>
        <v>Hfg(282)=976.29</v>
      </c>
    </row>
    <row r="287" spans="1:34" x14ac:dyDescent="0.25">
      <c r="A287" s="10">
        <v>203</v>
      </c>
      <c r="B287" s="11">
        <v>12.2713</v>
      </c>
      <c r="C287" s="15">
        <v>24.9847</v>
      </c>
      <c r="D287" s="37">
        <v>1.6650000000000002E-2</v>
      </c>
      <c r="E287" s="17">
        <v>31.71</v>
      </c>
      <c r="F287" s="40">
        <v>31.725999999999999</v>
      </c>
      <c r="G287" s="41">
        <v>171.14</v>
      </c>
      <c r="H287" s="14">
        <v>975.67</v>
      </c>
      <c r="I287" s="39">
        <v>1146.81</v>
      </c>
      <c r="J287" s="42">
        <v>0.29859999999999998</v>
      </c>
      <c r="K287" s="15">
        <v>1.4722999999999999</v>
      </c>
      <c r="L287" s="43">
        <v>1.7708999999999999</v>
      </c>
      <c r="M287" s="16">
        <f t="shared" si="30"/>
        <v>283</v>
      </c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3" t="str">
        <f t="shared" si="25"/>
        <v>SatTemp(283)=203</v>
      </c>
      <c r="AE287" s="3" t="str">
        <f t="shared" si="26"/>
        <v>SatPres(283)=12.271300</v>
      </c>
      <c r="AF287" s="3"/>
      <c r="AG287" s="3"/>
      <c r="AH287" s="3" t="str">
        <f t="shared" si="29"/>
        <v>Hfg(283)=975.67</v>
      </c>
    </row>
    <row r="288" spans="1:34" x14ac:dyDescent="0.25">
      <c r="A288" s="10">
        <v>204</v>
      </c>
      <c r="B288" s="11">
        <v>12.5244</v>
      </c>
      <c r="C288" s="15">
        <v>25.5</v>
      </c>
      <c r="D288" s="37">
        <v>1.6660000000000001E-2</v>
      </c>
      <c r="E288" s="17">
        <v>31.11</v>
      </c>
      <c r="F288" s="40">
        <v>31.126999999999999</v>
      </c>
      <c r="G288" s="41">
        <v>172.15</v>
      </c>
      <c r="H288" s="14">
        <v>975.05</v>
      </c>
      <c r="I288" s="39">
        <v>1147.2</v>
      </c>
      <c r="J288" s="42">
        <v>0.30020000000000002</v>
      </c>
      <c r="K288" s="15">
        <v>1.4691000000000001</v>
      </c>
      <c r="L288" s="43">
        <v>1.7693000000000001</v>
      </c>
      <c r="M288" s="16">
        <f t="shared" si="30"/>
        <v>284</v>
      </c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3" t="str">
        <f t="shared" si="25"/>
        <v>SatTemp(284)=204</v>
      </c>
      <c r="AE288" s="3" t="str">
        <f t="shared" si="26"/>
        <v>SatPres(284)=12.524400</v>
      </c>
      <c r="AF288" s="3"/>
      <c r="AG288" s="3"/>
      <c r="AH288" s="3" t="str">
        <f t="shared" si="29"/>
        <v>Hfg(284)=975.05</v>
      </c>
    </row>
    <row r="289" spans="1:34" x14ac:dyDescent="0.25">
      <c r="A289" s="10">
        <v>205</v>
      </c>
      <c r="B289" s="11">
        <v>12.7819</v>
      </c>
      <c r="C289" s="15">
        <v>26.024100000000001</v>
      </c>
      <c r="D289" s="37">
        <v>1.6670000000000001E-2</v>
      </c>
      <c r="E289" s="17">
        <v>30.523</v>
      </c>
      <c r="F289" s="40">
        <v>30.54</v>
      </c>
      <c r="G289" s="41">
        <v>173.16</v>
      </c>
      <c r="H289" s="14">
        <v>974.42</v>
      </c>
      <c r="I289" s="39">
        <v>1147.58</v>
      </c>
      <c r="J289" s="42">
        <v>0.30170000000000002</v>
      </c>
      <c r="K289" s="15">
        <v>1.466</v>
      </c>
      <c r="L289" s="43">
        <v>1.7677</v>
      </c>
      <c r="M289" s="16">
        <f t="shared" si="30"/>
        <v>285</v>
      </c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3" t="str">
        <f t="shared" si="25"/>
        <v>SatTemp(285)=205</v>
      </c>
      <c r="AE289" s="3" t="str">
        <f t="shared" si="26"/>
        <v>SatPres(285)=12.781900</v>
      </c>
      <c r="AF289" s="3"/>
      <c r="AG289" s="3"/>
      <c r="AH289" s="3" t="str">
        <f t="shared" si="29"/>
        <v>Hfg(285)=974.42</v>
      </c>
    </row>
    <row r="290" spans="1:34" x14ac:dyDescent="0.25">
      <c r="A290" s="10">
        <v>206</v>
      </c>
      <c r="B290" s="11">
        <v>13.0436</v>
      </c>
      <c r="C290" s="15">
        <v>26.557099999999998</v>
      </c>
      <c r="D290" s="37">
        <v>1.6670000000000001E-2</v>
      </c>
      <c r="E290" s="17">
        <v>29.949000000000002</v>
      </c>
      <c r="F290" s="40">
        <v>29.965</v>
      </c>
      <c r="G290" s="41">
        <v>174.16</v>
      </c>
      <c r="H290" s="14">
        <v>973.8</v>
      </c>
      <c r="I290" s="39">
        <v>1147.96</v>
      </c>
      <c r="J290" s="42">
        <v>0.30320000000000003</v>
      </c>
      <c r="K290" s="15">
        <v>1.4628000000000001</v>
      </c>
      <c r="L290" s="43">
        <v>1.766</v>
      </c>
      <c r="M290" s="16">
        <f t="shared" si="30"/>
        <v>286</v>
      </c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3" t="str">
        <f t="shared" si="25"/>
        <v>SatTemp(286)=206</v>
      </c>
      <c r="AE290" s="3" t="str">
        <f t="shared" si="26"/>
        <v>SatPres(286)=13.043600</v>
      </c>
      <c r="AF290" s="3"/>
      <c r="AG290" s="3"/>
      <c r="AH290" s="3" t="str">
        <f t="shared" si="29"/>
        <v>Hfg(286)=973.80</v>
      </c>
    </row>
    <row r="291" spans="1:34" x14ac:dyDescent="0.25">
      <c r="A291" s="10">
        <v>207</v>
      </c>
      <c r="B291" s="11">
        <v>13.309900000000001</v>
      </c>
      <c r="C291" s="15">
        <v>27.0991</v>
      </c>
      <c r="D291" s="37">
        <v>1.668E-2</v>
      </c>
      <c r="E291" s="17">
        <v>29.388000000000002</v>
      </c>
      <c r="F291" s="40">
        <v>29.404</v>
      </c>
      <c r="G291" s="41">
        <v>175.17</v>
      </c>
      <c r="H291" s="14">
        <v>973.17</v>
      </c>
      <c r="I291" s="39">
        <v>1148.3399999999999</v>
      </c>
      <c r="J291" s="42">
        <v>0.30470000000000003</v>
      </c>
      <c r="K291" s="15">
        <v>1.4597</v>
      </c>
      <c r="L291" s="43">
        <v>1.7644</v>
      </c>
      <c r="M291" s="16">
        <f t="shared" si="30"/>
        <v>287</v>
      </c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3" t="str">
        <f t="shared" si="25"/>
        <v>SatTemp(287)=207</v>
      </c>
      <c r="AE291" s="3" t="str">
        <f t="shared" si="26"/>
        <v>SatPres(287)=13.309900</v>
      </c>
      <c r="AF291" s="3"/>
      <c r="AG291" s="3"/>
      <c r="AH291" s="3" t="str">
        <f t="shared" si="29"/>
        <v>Hfg(287)=973.17</v>
      </c>
    </row>
    <row r="292" spans="1:34" x14ac:dyDescent="0.25">
      <c r="A292" s="10">
        <v>208</v>
      </c>
      <c r="B292" s="11">
        <v>13.5806</v>
      </c>
      <c r="C292" s="15">
        <v>27.650300000000001</v>
      </c>
      <c r="D292" s="37">
        <v>1.669E-2</v>
      </c>
      <c r="E292" s="17">
        <v>28.838999999999999</v>
      </c>
      <c r="F292" s="40">
        <v>28.856000000000002</v>
      </c>
      <c r="G292" s="41">
        <v>176.18</v>
      </c>
      <c r="H292" s="14">
        <v>972.54</v>
      </c>
      <c r="I292" s="39">
        <v>1148.72</v>
      </c>
      <c r="J292" s="42">
        <v>0.30620000000000003</v>
      </c>
      <c r="K292" s="15">
        <v>1.4565999999999999</v>
      </c>
      <c r="L292" s="43">
        <v>1.7627999999999999</v>
      </c>
      <c r="M292" s="16">
        <f t="shared" si="30"/>
        <v>288</v>
      </c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3" t="str">
        <f t="shared" si="25"/>
        <v>SatTemp(288)=208</v>
      </c>
      <c r="AE292" s="3" t="str">
        <f t="shared" si="26"/>
        <v>SatPres(288)=13.580600</v>
      </c>
      <c r="AF292" s="3"/>
      <c r="AG292" s="3"/>
      <c r="AH292" s="3" t="str">
        <f t="shared" si="29"/>
        <v>Hfg(288)=972.54</v>
      </c>
    </row>
    <row r="293" spans="1:34" x14ac:dyDescent="0.25">
      <c r="A293" s="10">
        <v>209</v>
      </c>
      <c r="B293" s="11">
        <v>13.8558</v>
      </c>
      <c r="C293" s="15">
        <v>28.210799999999999</v>
      </c>
      <c r="D293" s="37">
        <v>1.669E-2</v>
      </c>
      <c r="E293" s="17">
        <v>28.303000000000001</v>
      </c>
      <c r="F293" s="40">
        <v>28.318999999999999</v>
      </c>
      <c r="G293" s="41">
        <v>177.18</v>
      </c>
      <c r="H293" s="14">
        <v>971.92</v>
      </c>
      <c r="I293" s="39">
        <v>1149.0999999999999</v>
      </c>
      <c r="J293" s="42">
        <v>0.30769999999999997</v>
      </c>
      <c r="K293" s="15">
        <v>1.4535</v>
      </c>
      <c r="L293" s="43">
        <v>1.7612000000000001</v>
      </c>
      <c r="M293" s="16">
        <f t="shared" si="30"/>
        <v>289</v>
      </c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3" t="str">
        <f t="shared" si="25"/>
        <v>SatTemp(289)=209</v>
      </c>
      <c r="AE293" s="3" t="str">
        <f t="shared" si="26"/>
        <v>SatPres(289)=13.855800</v>
      </c>
      <c r="AF293" s="3"/>
      <c r="AG293" s="3"/>
      <c r="AH293" s="3" t="str">
        <f t="shared" si="29"/>
        <v>Hfg(289)=971.92</v>
      </c>
    </row>
    <row r="294" spans="1:34" x14ac:dyDescent="0.25">
      <c r="A294" s="10">
        <v>210</v>
      </c>
      <c r="B294" s="11">
        <v>14.1357</v>
      </c>
      <c r="C294" s="15">
        <v>28.7806</v>
      </c>
      <c r="D294" s="37">
        <v>1.67E-2</v>
      </c>
      <c r="E294" s="17">
        <v>27.777999999999999</v>
      </c>
      <c r="F294" s="40">
        <v>27.795000000000002</v>
      </c>
      <c r="G294" s="41">
        <v>178.19</v>
      </c>
      <c r="H294" s="14">
        <v>971.29</v>
      </c>
      <c r="I294" s="39">
        <v>1149.48</v>
      </c>
      <c r="J294" s="42">
        <v>0.30919999999999997</v>
      </c>
      <c r="K294" s="15">
        <v>1.4502999999999999</v>
      </c>
      <c r="L294" s="43">
        <v>1.7596000000000001</v>
      </c>
      <c r="M294" s="16">
        <f t="shared" si="30"/>
        <v>290</v>
      </c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3" t="str">
        <f t="shared" si="25"/>
        <v>SatTemp(290)=210</v>
      </c>
      <c r="AE294" s="3" t="str">
        <f t="shared" si="26"/>
        <v>SatPres(290)=14.135700</v>
      </c>
      <c r="AF294" s="3"/>
      <c r="AG294" s="3"/>
      <c r="AH294" s="3" t="str">
        <f t="shared" si="29"/>
        <v>Hfg(290)=971.29</v>
      </c>
    </row>
    <row r="295" spans="1:34" x14ac:dyDescent="0.25">
      <c r="A295" s="10">
        <v>212</v>
      </c>
      <c r="B295" s="11">
        <v>14.7096</v>
      </c>
      <c r="C295" s="15">
        <v>29.948899999999998</v>
      </c>
      <c r="D295" s="37">
        <v>1.6709999999999999E-2</v>
      </c>
      <c r="E295" s="17">
        <v>26.763000000000002</v>
      </c>
      <c r="F295" s="40">
        <v>26.78</v>
      </c>
      <c r="G295" s="41">
        <v>180.2</v>
      </c>
      <c r="H295" s="14">
        <v>970.03</v>
      </c>
      <c r="I295" s="39">
        <v>1150.23</v>
      </c>
      <c r="J295" s="42">
        <v>0.31219999999999998</v>
      </c>
      <c r="K295" s="15">
        <v>1.4441999999999999</v>
      </c>
      <c r="L295" s="43">
        <v>1.7564</v>
      </c>
      <c r="M295" s="16">
        <f t="shared" si="30"/>
        <v>291</v>
      </c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3" t="str">
        <f t="shared" si="25"/>
        <v>SatTemp(291)=212</v>
      </c>
      <c r="AE295" s="3" t="str">
        <f t="shared" si="26"/>
        <v>SatPres(291)=14.709600</v>
      </c>
      <c r="AF295" s="3"/>
      <c r="AG295" s="3"/>
      <c r="AH295" s="3" t="str">
        <f t="shared" si="29"/>
        <v>Hfg(291)=970.03</v>
      </c>
    </row>
    <row r="296" spans="1:34" x14ac:dyDescent="0.25">
      <c r="A296" s="10">
        <v>214</v>
      </c>
      <c r="B296" s="11">
        <v>15.3025</v>
      </c>
      <c r="C296" s="15">
        <v>31.156300000000002</v>
      </c>
      <c r="D296" s="37">
        <v>1.6729999999999998E-2</v>
      </c>
      <c r="E296" s="17">
        <v>25.79</v>
      </c>
      <c r="F296" s="40">
        <v>25.806999999999999</v>
      </c>
      <c r="G296" s="41">
        <v>182.22</v>
      </c>
      <c r="H296" s="14">
        <v>968.76</v>
      </c>
      <c r="I296" s="39">
        <v>1150.98</v>
      </c>
      <c r="J296" s="42">
        <v>0.31519999999999998</v>
      </c>
      <c r="K296" s="15">
        <v>1.4379999999999999</v>
      </c>
      <c r="L296" s="43">
        <v>1.7532000000000001</v>
      </c>
      <c r="M296" s="16">
        <f t="shared" si="30"/>
        <v>292</v>
      </c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3" t="str">
        <f t="shared" si="25"/>
        <v>SatTemp(292)=214</v>
      </c>
      <c r="AE296" s="3" t="str">
        <f t="shared" si="26"/>
        <v>SatPres(292)=15.302500</v>
      </c>
      <c r="AF296" s="3"/>
      <c r="AG296" s="3"/>
      <c r="AH296" s="3" t="str">
        <f t="shared" si="29"/>
        <v>Hfg(292)=968.76</v>
      </c>
    </row>
    <row r="297" spans="1:34" x14ac:dyDescent="0.25">
      <c r="A297" s="10">
        <v>216</v>
      </c>
      <c r="B297" s="11">
        <v>15.9152</v>
      </c>
      <c r="C297" s="15">
        <v>32.403599999999997</v>
      </c>
      <c r="D297" s="37">
        <v>1.6740000000000001E-2</v>
      </c>
      <c r="E297" s="17">
        <v>24.861000000000001</v>
      </c>
      <c r="F297" s="40">
        <v>24.878</v>
      </c>
      <c r="G297" s="41">
        <v>184.24</v>
      </c>
      <c r="H297" s="14">
        <v>967.5</v>
      </c>
      <c r="I297" s="39">
        <v>1151.73</v>
      </c>
      <c r="J297" s="42">
        <v>0.31819999999999998</v>
      </c>
      <c r="K297" s="15">
        <v>1.4319</v>
      </c>
      <c r="L297" s="43">
        <v>1.7501</v>
      </c>
      <c r="M297" s="16">
        <f t="shared" si="30"/>
        <v>293</v>
      </c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3" t="str">
        <f t="shared" si="25"/>
        <v>SatTemp(293)=216</v>
      </c>
      <c r="AE297" s="3" t="str">
        <f t="shared" si="26"/>
        <v>SatPres(293)=15.915200</v>
      </c>
      <c r="AF297" s="3"/>
      <c r="AG297" s="3"/>
      <c r="AH297" s="3" t="str">
        <f t="shared" si="29"/>
        <v>Hfg(293)=967.50</v>
      </c>
    </row>
    <row r="298" spans="1:34" x14ac:dyDescent="0.25">
      <c r="A298" s="10">
        <v>218</v>
      </c>
      <c r="B298" s="11">
        <v>16.547899999999998</v>
      </c>
      <c r="C298" s="15">
        <v>33.691899999999997</v>
      </c>
      <c r="D298" s="37">
        <v>1.6760000000000001E-2</v>
      </c>
      <c r="E298" s="17">
        <v>23.97</v>
      </c>
      <c r="F298" s="40">
        <v>23.986999999999998</v>
      </c>
      <c r="G298" s="41">
        <v>186.25</v>
      </c>
      <c r="H298" s="14">
        <v>966.23</v>
      </c>
      <c r="I298" s="39">
        <v>1152.48</v>
      </c>
      <c r="J298" s="42">
        <v>0.32119999999999999</v>
      </c>
      <c r="K298" s="15">
        <v>1.4258</v>
      </c>
      <c r="L298" s="43">
        <v>1.7468999999999999</v>
      </c>
      <c r="M298" s="16">
        <f t="shared" si="30"/>
        <v>294</v>
      </c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3" t="str">
        <f t="shared" si="25"/>
        <v>SatTemp(294)=218</v>
      </c>
      <c r="AE298" s="3" t="str">
        <f t="shared" si="26"/>
        <v>SatPres(294)=16.547900</v>
      </c>
      <c r="AF298" s="3"/>
      <c r="AG298" s="3"/>
      <c r="AH298" s="3" t="str">
        <f t="shared" si="29"/>
        <v>Hfg(294)=966.23</v>
      </c>
    </row>
    <row r="299" spans="1:34" x14ac:dyDescent="0.25">
      <c r="A299" s="10">
        <v>220</v>
      </c>
      <c r="B299" s="11">
        <v>17.2013</v>
      </c>
      <c r="C299" s="15">
        <v>35.021799999999999</v>
      </c>
      <c r="D299" s="37">
        <v>1.677E-2</v>
      </c>
      <c r="E299" s="17">
        <v>23.117999999999999</v>
      </c>
      <c r="F299" s="40">
        <v>23.134</v>
      </c>
      <c r="G299" s="41">
        <v>188.27</v>
      </c>
      <c r="H299" s="14">
        <v>964.95</v>
      </c>
      <c r="I299" s="39">
        <v>1153.22</v>
      </c>
      <c r="J299" s="42">
        <v>0.3241</v>
      </c>
      <c r="K299" s="15">
        <v>1.4197</v>
      </c>
      <c r="L299" s="43">
        <v>1.7438</v>
      </c>
      <c r="M299" s="16">
        <f t="shared" si="30"/>
        <v>295</v>
      </c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3" t="str">
        <f t="shared" si="25"/>
        <v>SatTemp(295)=220</v>
      </c>
      <c r="AE299" s="3" t="str">
        <f t="shared" si="26"/>
        <v>SatPres(295)=17.201300</v>
      </c>
      <c r="AF299" s="3"/>
      <c r="AG299" s="3"/>
      <c r="AH299" s="3" t="str">
        <f t="shared" si="29"/>
        <v>Hfg(295)=964.95</v>
      </c>
    </row>
    <row r="300" spans="1:34" x14ac:dyDescent="0.25">
      <c r="A300" s="10">
        <v>222</v>
      </c>
      <c r="B300" s="11">
        <v>17.875900000000001</v>
      </c>
      <c r="C300" s="15">
        <v>36.395600000000002</v>
      </c>
      <c r="D300" s="37">
        <v>1.6789999999999999E-2</v>
      </c>
      <c r="E300" s="17">
        <v>22.298999999999999</v>
      </c>
      <c r="F300" s="40">
        <v>22.315999999999999</v>
      </c>
      <c r="G300" s="41">
        <v>190.29</v>
      </c>
      <c r="H300" s="14">
        <v>963.67</v>
      </c>
      <c r="I300" s="39">
        <v>1153.96</v>
      </c>
      <c r="J300" s="42">
        <v>0.3271</v>
      </c>
      <c r="K300" s="15">
        <v>1.4136</v>
      </c>
      <c r="L300" s="43">
        <v>1.7406999999999999</v>
      </c>
      <c r="M300" s="16">
        <f t="shared" si="30"/>
        <v>296</v>
      </c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3" t="str">
        <f t="shared" si="25"/>
        <v>SatTemp(296)=222</v>
      </c>
      <c r="AE300" s="3" t="str">
        <f t="shared" si="26"/>
        <v>SatPres(296)=17.875900</v>
      </c>
      <c r="AF300" s="3"/>
      <c r="AG300" s="3"/>
      <c r="AH300" s="3" t="str">
        <f t="shared" si="29"/>
        <v>Hfg(296)=963.67</v>
      </c>
    </row>
    <row r="301" spans="1:34" x14ac:dyDescent="0.25">
      <c r="A301" s="10">
        <v>224</v>
      </c>
      <c r="B301" s="11">
        <v>18.572099999999999</v>
      </c>
      <c r="C301" s="15">
        <v>37.813099999999999</v>
      </c>
      <c r="D301" s="37">
        <v>1.6799999999999999E-2</v>
      </c>
      <c r="E301" s="17">
        <v>21.515999999999998</v>
      </c>
      <c r="F301" s="40">
        <v>21.533000000000001</v>
      </c>
      <c r="G301" s="41">
        <v>192.31</v>
      </c>
      <c r="H301" s="14">
        <v>962.39</v>
      </c>
      <c r="I301" s="39">
        <v>1154.7</v>
      </c>
      <c r="J301" s="42">
        <v>0.3301</v>
      </c>
      <c r="K301" s="15">
        <v>1.4076</v>
      </c>
      <c r="L301" s="43">
        <v>1.7377</v>
      </c>
      <c r="M301" s="16">
        <f t="shared" si="30"/>
        <v>297</v>
      </c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3" t="str">
        <f t="shared" si="25"/>
        <v>SatTemp(297)=224</v>
      </c>
      <c r="AE301" s="3" t="str">
        <f t="shared" si="26"/>
        <v>SatPres(297)=18.572100</v>
      </c>
      <c r="AF301" s="3"/>
      <c r="AG301" s="3"/>
      <c r="AH301" s="3" t="str">
        <f t="shared" si="29"/>
        <v>Hfg(297)=962.39</v>
      </c>
    </row>
    <row r="302" spans="1:34" x14ac:dyDescent="0.25">
      <c r="A302" s="10">
        <v>226</v>
      </c>
      <c r="B302" s="11">
        <v>19.290500000000002</v>
      </c>
      <c r="C302" s="15">
        <v>39.275799999999997</v>
      </c>
      <c r="D302" s="37">
        <v>1.6820000000000002E-2</v>
      </c>
      <c r="E302" s="17">
        <v>20.765000000000001</v>
      </c>
      <c r="F302" s="40">
        <v>20.782</v>
      </c>
      <c r="G302" s="41">
        <v>194.33</v>
      </c>
      <c r="H302" s="14">
        <v>961.11</v>
      </c>
      <c r="I302" s="39">
        <v>1155.43</v>
      </c>
      <c r="J302" s="42">
        <v>0.33300000000000002</v>
      </c>
      <c r="K302" s="15">
        <v>1.4016</v>
      </c>
      <c r="L302" s="43">
        <v>1.7346999999999999</v>
      </c>
      <c r="M302" s="16">
        <f t="shared" si="30"/>
        <v>298</v>
      </c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3" t="str">
        <f t="shared" si="25"/>
        <v>SatTemp(298)=226</v>
      </c>
      <c r="AE302" s="3" t="str">
        <f t="shared" si="26"/>
        <v>SatPres(298)=19.290500</v>
      </c>
      <c r="AF302" s="3"/>
      <c r="AG302" s="3"/>
      <c r="AH302" s="3" t="str">
        <f t="shared" si="29"/>
        <v>Hfg(298)=961.11</v>
      </c>
    </row>
    <row r="303" spans="1:34" x14ac:dyDescent="0.25">
      <c r="A303" s="10">
        <v>228</v>
      </c>
      <c r="B303" s="11">
        <v>20.031600000000001</v>
      </c>
      <c r="C303" s="15">
        <v>40.784799999999997</v>
      </c>
      <c r="D303" s="37">
        <v>1.6830000000000001E-2</v>
      </c>
      <c r="E303" s="17">
        <v>20.045000000000002</v>
      </c>
      <c r="F303" s="40">
        <v>20.062000000000001</v>
      </c>
      <c r="G303" s="41">
        <v>196.35</v>
      </c>
      <c r="H303" s="14">
        <v>959.82</v>
      </c>
      <c r="I303" s="39">
        <v>1156.1600000000001</v>
      </c>
      <c r="J303" s="42">
        <v>0.33589999999999998</v>
      </c>
      <c r="K303" s="15">
        <v>1.3956999999999999</v>
      </c>
      <c r="L303" s="43">
        <v>1.7316</v>
      </c>
      <c r="M303" s="16">
        <f t="shared" si="30"/>
        <v>299</v>
      </c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3" t="str">
        <f t="shared" si="25"/>
        <v>SatTemp(299)=228</v>
      </c>
      <c r="AE303" s="3" t="str">
        <f t="shared" si="26"/>
        <v>SatPres(299)=20.031600</v>
      </c>
      <c r="AF303" s="3"/>
      <c r="AG303" s="3"/>
      <c r="AH303" s="3" t="str">
        <f t="shared" si="29"/>
        <v>Hfg(299)=959.82</v>
      </c>
    </row>
    <row r="304" spans="1:34" x14ac:dyDescent="0.25">
      <c r="A304" s="10">
        <v>230</v>
      </c>
      <c r="B304" s="11">
        <v>20.796099999999999</v>
      </c>
      <c r="C304" s="15">
        <v>42.341200000000001</v>
      </c>
      <c r="D304" s="37">
        <v>1.6840000000000001E-2</v>
      </c>
      <c r="E304" s="17">
        <v>19.355</v>
      </c>
      <c r="F304" s="40">
        <v>19.372</v>
      </c>
      <c r="G304" s="41">
        <v>198.37</v>
      </c>
      <c r="H304" s="14">
        <v>958.52</v>
      </c>
      <c r="I304" s="39">
        <v>1156.8900000000001</v>
      </c>
      <c r="J304" s="42">
        <v>0.33889999999999998</v>
      </c>
      <c r="K304" s="15">
        <v>1.3897999999999999</v>
      </c>
      <c r="L304" s="43">
        <v>1.7286999999999999</v>
      </c>
      <c r="M304" s="16">
        <f t="shared" si="30"/>
        <v>300</v>
      </c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3" t="str">
        <f t="shared" si="25"/>
        <v>SatTemp(300)=230</v>
      </c>
      <c r="AE304" s="3" t="str">
        <f t="shared" si="26"/>
        <v>SatPres(300)=20.796100</v>
      </c>
      <c r="AF304" s="3"/>
      <c r="AG304" s="3"/>
      <c r="AH304" s="3" t="str">
        <f t="shared" si="29"/>
        <v>Hfg(300)=958.52</v>
      </c>
    </row>
    <row r="305" spans="1:34" x14ac:dyDescent="0.25">
      <c r="A305" s="10">
        <v>232</v>
      </c>
      <c r="B305" s="11">
        <v>21.584299999999999</v>
      </c>
      <c r="C305" s="15">
        <v>43.946100000000001</v>
      </c>
      <c r="D305" s="37">
        <v>1.686E-2</v>
      </c>
      <c r="E305" s="17">
        <v>18.692</v>
      </c>
      <c r="F305" s="40">
        <v>18.709</v>
      </c>
      <c r="G305" s="41">
        <v>200.39</v>
      </c>
      <c r="H305" s="14">
        <v>957.22</v>
      </c>
      <c r="I305" s="39">
        <v>1157.6199999999999</v>
      </c>
      <c r="J305" s="42">
        <v>0.34179999999999999</v>
      </c>
      <c r="K305" s="15">
        <v>1.3838999999999999</v>
      </c>
      <c r="L305" s="43">
        <v>1.7257</v>
      </c>
      <c r="M305" s="16">
        <f t="shared" si="30"/>
        <v>301</v>
      </c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3" t="str">
        <f t="shared" si="25"/>
        <v>SatTemp(301)=232</v>
      </c>
      <c r="AE305" s="3" t="str">
        <f t="shared" si="26"/>
        <v>SatPres(301)=21.584300</v>
      </c>
      <c r="AF305" s="3"/>
      <c r="AG305" s="3"/>
      <c r="AH305" s="3" t="str">
        <f t="shared" si="29"/>
        <v>Hfg(301)=957.22</v>
      </c>
    </row>
    <row r="306" spans="1:34" x14ac:dyDescent="0.25">
      <c r="A306" s="10">
        <v>234</v>
      </c>
      <c r="B306" s="11">
        <v>22.396999999999998</v>
      </c>
      <c r="C306" s="15">
        <v>45.6006</v>
      </c>
      <c r="D306" s="37">
        <v>1.6879999999999999E-2</v>
      </c>
      <c r="E306" s="17">
        <v>18.056000000000001</v>
      </c>
      <c r="F306" s="40">
        <v>18.073</v>
      </c>
      <c r="G306" s="41">
        <v>202.41</v>
      </c>
      <c r="H306" s="14">
        <v>955.92</v>
      </c>
      <c r="I306" s="39">
        <v>1158.3399999999999</v>
      </c>
      <c r="J306" s="42">
        <v>0.34470000000000001</v>
      </c>
      <c r="K306" s="15">
        <v>1.3779999999999999</v>
      </c>
      <c r="L306" s="43">
        <v>1.7226999999999999</v>
      </c>
      <c r="M306" s="16">
        <f t="shared" si="30"/>
        <v>302</v>
      </c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3" t="str">
        <f t="shared" si="25"/>
        <v>SatTemp(302)=234</v>
      </c>
      <c r="AE306" s="3" t="str">
        <f t="shared" si="26"/>
        <v>SatPres(302)=22.397000</v>
      </c>
      <c r="AF306" s="3"/>
      <c r="AG306" s="3"/>
      <c r="AH306" s="3" t="str">
        <f t="shared" si="29"/>
        <v>Hfg(302)=955.92</v>
      </c>
    </row>
    <row r="307" spans="1:34" x14ac:dyDescent="0.25">
      <c r="A307" s="10">
        <v>236</v>
      </c>
      <c r="B307" s="11">
        <v>23.234500000000001</v>
      </c>
      <c r="C307" s="15">
        <v>47.305999999999997</v>
      </c>
      <c r="D307" s="37">
        <v>1.6889999999999999E-2</v>
      </c>
      <c r="E307" s="17">
        <v>17.446000000000002</v>
      </c>
      <c r="F307" s="40">
        <v>17.463000000000001</v>
      </c>
      <c r="G307" s="41">
        <v>204.44</v>
      </c>
      <c r="H307" s="14">
        <v>954.62</v>
      </c>
      <c r="I307" s="39">
        <v>1159.06</v>
      </c>
      <c r="J307" s="42">
        <v>0.34760000000000002</v>
      </c>
      <c r="K307" s="15">
        <v>1.3722000000000001</v>
      </c>
      <c r="L307" s="43">
        <v>1.7198</v>
      </c>
      <c r="M307" s="16">
        <f t="shared" si="30"/>
        <v>303</v>
      </c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3" t="str">
        <f t="shared" si="25"/>
        <v>SatTemp(303)=236</v>
      </c>
      <c r="AE307" s="3" t="str">
        <f t="shared" si="26"/>
        <v>SatPres(303)=23.234500</v>
      </c>
      <c r="AF307" s="3"/>
      <c r="AG307" s="3"/>
      <c r="AH307" s="3" t="str">
        <f t="shared" si="29"/>
        <v>Hfg(303)=954.62</v>
      </c>
    </row>
    <row r="308" spans="1:34" x14ac:dyDescent="0.25">
      <c r="A308" s="10">
        <v>238</v>
      </c>
      <c r="B308" s="11">
        <v>24.0977</v>
      </c>
      <c r="C308" s="15">
        <v>49.063299999999998</v>
      </c>
      <c r="D308" s="37">
        <v>1.6910000000000001E-2</v>
      </c>
      <c r="E308" s="17">
        <v>16.86</v>
      </c>
      <c r="F308" s="40">
        <v>16.876999999999999</v>
      </c>
      <c r="G308" s="41">
        <v>206.46</v>
      </c>
      <c r="H308" s="14">
        <v>953.31</v>
      </c>
      <c r="I308" s="39">
        <v>1159.77</v>
      </c>
      <c r="J308" s="42">
        <v>0.35049999999999998</v>
      </c>
      <c r="K308" s="15">
        <v>1.3664000000000001</v>
      </c>
      <c r="L308" s="43">
        <v>1.7169000000000001</v>
      </c>
      <c r="M308" s="16">
        <f t="shared" si="30"/>
        <v>304</v>
      </c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3" t="str">
        <f t="shared" si="25"/>
        <v>SatTemp(304)=238</v>
      </c>
      <c r="AE308" s="3" t="str">
        <f t="shared" si="26"/>
        <v>SatPres(304)=24.097700</v>
      </c>
      <c r="AF308" s="3"/>
      <c r="AG308" s="3"/>
      <c r="AH308" s="3" t="str">
        <f t="shared" si="29"/>
        <v>Hfg(304)=953.31</v>
      </c>
    </row>
    <row r="309" spans="1:34" x14ac:dyDescent="0.25">
      <c r="A309" s="10">
        <v>240</v>
      </c>
      <c r="B309" s="11">
        <v>24.986899999999999</v>
      </c>
      <c r="C309" s="15">
        <v>50.873800000000003</v>
      </c>
      <c r="D309" s="37">
        <v>1.6920000000000001E-2</v>
      </c>
      <c r="E309" s="17">
        <v>16.297999999999998</v>
      </c>
      <c r="F309" s="40">
        <v>16.314</v>
      </c>
      <c r="G309" s="41">
        <v>208.49</v>
      </c>
      <c r="H309" s="14">
        <v>952</v>
      </c>
      <c r="I309" s="39">
        <v>1160.48</v>
      </c>
      <c r="J309" s="42">
        <v>0.35339999999999999</v>
      </c>
      <c r="K309" s="15">
        <v>1.3606</v>
      </c>
      <c r="L309" s="43">
        <v>1.714</v>
      </c>
      <c r="M309" s="16">
        <f t="shared" si="30"/>
        <v>305</v>
      </c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3" t="str">
        <f t="shared" si="25"/>
        <v>SatTemp(305)=240</v>
      </c>
      <c r="AE309" s="3" t="str">
        <f t="shared" si="26"/>
        <v>SatPres(305)=24.986900</v>
      </c>
      <c r="AF309" s="3"/>
      <c r="AG309" s="3"/>
      <c r="AH309" s="3" t="str">
        <f t="shared" si="29"/>
        <v>Hfg(305)=952.00</v>
      </c>
    </row>
    <row r="310" spans="1:34" x14ac:dyDescent="0.25">
      <c r="A310" s="10">
        <v>242</v>
      </c>
      <c r="B310" s="11">
        <v>25.902799999999999</v>
      </c>
      <c r="C310" s="15">
        <v>52.738599999999998</v>
      </c>
      <c r="D310" s="37">
        <v>1.694E-2</v>
      </c>
      <c r="E310" s="17">
        <v>15.757</v>
      </c>
      <c r="F310" s="40">
        <v>15.773999999999999</v>
      </c>
      <c r="G310" s="41">
        <v>210.51</v>
      </c>
      <c r="H310" s="14">
        <v>950.68</v>
      </c>
      <c r="I310" s="39">
        <v>1161.19</v>
      </c>
      <c r="J310" s="42">
        <v>0.35630000000000001</v>
      </c>
      <c r="K310" s="15">
        <v>1.3548</v>
      </c>
      <c r="L310" s="43">
        <v>1.7111000000000001</v>
      </c>
      <c r="M310" s="16">
        <f t="shared" si="30"/>
        <v>306</v>
      </c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3" t="str">
        <f t="shared" si="25"/>
        <v>SatTemp(306)=242</v>
      </c>
      <c r="AE310" s="3" t="str">
        <f t="shared" si="26"/>
        <v>SatPres(306)=25.902800</v>
      </c>
      <c r="AF310" s="3"/>
      <c r="AG310" s="3"/>
      <c r="AH310" s="3" t="str">
        <f t="shared" si="29"/>
        <v>Hfg(306)=950.68</v>
      </c>
    </row>
    <row r="311" spans="1:34" x14ac:dyDescent="0.25">
      <c r="A311" s="10">
        <v>244</v>
      </c>
      <c r="B311" s="11">
        <v>26.8461</v>
      </c>
      <c r="C311" s="15">
        <v>54.659100000000002</v>
      </c>
      <c r="D311" s="37">
        <v>1.695E-2</v>
      </c>
      <c r="E311" s="17">
        <v>15.238</v>
      </c>
      <c r="F311" s="40">
        <v>15.255000000000001</v>
      </c>
      <c r="G311" s="41">
        <v>212.54</v>
      </c>
      <c r="H311" s="14">
        <v>949.35</v>
      </c>
      <c r="I311" s="39">
        <v>1161.9000000000001</v>
      </c>
      <c r="J311" s="42">
        <v>0.35920000000000002</v>
      </c>
      <c r="K311" s="15">
        <v>1.3491</v>
      </c>
      <c r="L311" s="43">
        <v>1.7082999999999999</v>
      </c>
      <c r="M311" s="16">
        <f t="shared" si="30"/>
        <v>307</v>
      </c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3" t="str">
        <f t="shared" si="25"/>
        <v>SatTemp(307)=244</v>
      </c>
      <c r="AE311" s="3" t="str">
        <f t="shared" si="26"/>
        <v>SatPres(307)=26.846100</v>
      </c>
      <c r="AF311" s="3"/>
      <c r="AG311" s="3"/>
      <c r="AH311" s="3" t="str">
        <f t="shared" si="29"/>
        <v>Hfg(307)=949.35</v>
      </c>
    </row>
    <row r="312" spans="1:34" x14ac:dyDescent="0.25">
      <c r="A312" s="10">
        <v>246</v>
      </c>
      <c r="B312" s="11">
        <v>27.8172</v>
      </c>
      <c r="C312" s="15">
        <v>56.636400000000002</v>
      </c>
      <c r="D312" s="37">
        <v>1.6969999999999999E-2</v>
      </c>
      <c r="E312" s="17">
        <v>14.739000000000001</v>
      </c>
      <c r="F312" s="40">
        <v>14.756</v>
      </c>
      <c r="G312" s="41">
        <v>214.57</v>
      </c>
      <c r="H312" s="14">
        <v>948.03</v>
      </c>
      <c r="I312" s="39">
        <v>1162.5999999999999</v>
      </c>
      <c r="J312" s="42">
        <v>0.36209999999999998</v>
      </c>
      <c r="K312" s="15">
        <v>1.3433999999999999</v>
      </c>
      <c r="L312" s="43">
        <v>1.7055</v>
      </c>
      <c r="M312" s="16">
        <f t="shared" si="30"/>
        <v>308</v>
      </c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3" t="str">
        <f t="shared" si="25"/>
        <v>SatTemp(308)=246</v>
      </c>
      <c r="AE312" s="3" t="str">
        <f t="shared" si="26"/>
        <v>SatPres(308)=27.817200</v>
      </c>
      <c r="AF312" s="3"/>
      <c r="AG312" s="3"/>
      <c r="AH312" s="3" t="str">
        <f t="shared" si="29"/>
        <v>Hfg(308)=948.03</v>
      </c>
    </row>
    <row r="313" spans="1:34" x14ac:dyDescent="0.25">
      <c r="A313" s="10">
        <v>248</v>
      </c>
      <c r="B313" s="11">
        <v>28.8169</v>
      </c>
      <c r="C313" s="15">
        <v>58.671700000000001</v>
      </c>
      <c r="D313" s="37">
        <v>1.6979999999999999E-2</v>
      </c>
      <c r="E313" s="17">
        <v>14.259</v>
      </c>
      <c r="F313" s="40">
        <v>14.276</v>
      </c>
      <c r="G313" s="41">
        <v>216.6</v>
      </c>
      <c r="H313" s="14">
        <v>946.7</v>
      </c>
      <c r="I313" s="39">
        <v>1163.29</v>
      </c>
      <c r="J313" s="42">
        <v>0.3649</v>
      </c>
      <c r="K313" s="15">
        <v>1.3376999999999999</v>
      </c>
      <c r="L313" s="43">
        <v>1.7025999999999999</v>
      </c>
      <c r="M313" s="16">
        <f t="shared" si="30"/>
        <v>309</v>
      </c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3" t="str">
        <f t="shared" si="25"/>
        <v>SatTemp(309)=248</v>
      </c>
      <c r="AE313" s="3" t="str">
        <f t="shared" si="26"/>
        <v>SatPres(309)=28.816900</v>
      </c>
      <c r="AF313" s="3"/>
      <c r="AG313" s="3"/>
      <c r="AH313" s="3" t="str">
        <f t="shared" si="29"/>
        <v>Hfg(309)=946.70</v>
      </c>
    </row>
    <row r="314" spans="1:34" x14ac:dyDescent="0.25">
      <c r="A314" s="10">
        <v>250</v>
      </c>
      <c r="B314" s="11">
        <v>29.845700000000001</v>
      </c>
      <c r="C314" s="15">
        <v>60.766399999999997</v>
      </c>
      <c r="D314" s="37">
        <v>1.7000000000000001E-2</v>
      </c>
      <c r="E314" s="17">
        <v>13.798</v>
      </c>
      <c r="F314" s="40">
        <v>13.815</v>
      </c>
      <c r="G314" s="41">
        <v>218.63</v>
      </c>
      <c r="H314" s="14">
        <v>945.36</v>
      </c>
      <c r="I314" s="39">
        <v>1163.99</v>
      </c>
      <c r="J314" s="42">
        <v>0.36780000000000002</v>
      </c>
      <c r="K314" s="15">
        <v>1.3321000000000001</v>
      </c>
      <c r="L314" s="43">
        <v>1.6998</v>
      </c>
      <c r="M314" s="16">
        <f t="shared" si="30"/>
        <v>310</v>
      </c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3" t="str">
        <f t="shared" si="25"/>
        <v>SatTemp(310)=250</v>
      </c>
      <c r="AE314" s="3" t="str">
        <f t="shared" si="26"/>
        <v>SatPres(310)=29.845700</v>
      </c>
      <c r="AF314" s="3"/>
      <c r="AG314" s="3"/>
      <c r="AH314" s="3" t="str">
        <f t="shared" si="29"/>
        <v>Hfg(310)=945.36</v>
      </c>
    </row>
    <row r="315" spans="1:34" x14ac:dyDescent="0.25">
      <c r="A315" s="10">
        <v>252</v>
      </c>
      <c r="B315" s="11">
        <v>30.904299999999999</v>
      </c>
      <c r="C315" s="15">
        <v>62.921799999999998</v>
      </c>
      <c r="D315" s="37">
        <v>1.702E-2</v>
      </c>
      <c r="E315" s="17">
        <v>13.355</v>
      </c>
      <c r="F315" s="40">
        <v>13.372</v>
      </c>
      <c r="G315" s="41">
        <v>220.66</v>
      </c>
      <c r="H315" s="14">
        <v>944.02</v>
      </c>
      <c r="I315" s="39">
        <v>1164.68</v>
      </c>
      <c r="J315" s="42">
        <v>0.37059999999999998</v>
      </c>
      <c r="K315" s="15">
        <v>1.3264</v>
      </c>
      <c r="L315" s="43">
        <v>1.6971000000000001</v>
      </c>
      <c r="M315" s="16">
        <f t="shared" si="30"/>
        <v>311</v>
      </c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3" t="str">
        <f t="shared" si="25"/>
        <v>SatTemp(311)=252</v>
      </c>
      <c r="AE315" s="3" t="str">
        <f t="shared" si="26"/>
        <v>SatPres(311)=30.904300</v>
      </c>
      <c r="AF315" s="3"/>
      <c r="AG315" s="3"/>
      <c r="AH315" s="3" t="str">
        <f t="shared" si="29"/>
        <v>Hfg(311)=944.02</v>
      </c>
    </row>
    <row r="316" spans="1:34" x14ac:dyDescent="0.25">
      <c r="A316" s="10">
        <v>254</v>
      </c>
      <c r="B316" s="11">
        <v>31.993400000000001</v>
      </c>
      <c r="C316" s="15">
        <v>65.139099999999999</v>
      </c>
      <c r="D316" s="37">
        <v>1.703E-2</v>
      </c>
      <c r="E316" s="17">
        <v>12.928000000000001</v>
      </c>
      <c r="F316" s="40">
        <v>12.945</v>
      </c>
      <c r="G316" s="41">
        <v>222.69</v>
      </c>
      <c r="H316" s="14">
        <v>942.68</v>
      </c>
      <c r="I316" s="39">
        <v>1165.3699999999999</v>
      </c>
      <c r="J316" s="42">
        <v>0.3735</v>
      </c>
      <c r="K316" s="15">
        <v>1.3208</v>
      </c>
      <c r="L316" s="43">
        <v>1.6942999999999999</v>
      </c>
      <c r="M316" s="16">
        <f t="shared" si="30"/>
        <v>312</v>
      </c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3" t="str">
        <f t="shared" si="25"/>
        <v>SatTemp(312)=254</v>
      </c>
      <c r="AE316" s="3" t="str">
        <f t="shared" si="26"/>
        <v>SatPres(312)=31.993400</v>
      </c>
      <c r="AF316" s="3"/>
      <c r="AG316" s="3"/>
      <c r="AH316" s="3" t="str">
        <f t="shared" si="29"/>
        <v>Hfg(312)=942.68</v>
      </c>
    </row>
    <row r="317" spans="1:34" x14ac:dyDescent="0.25">
      <c r="A317" s="10">
        <v>256</v>
      </c>
      <c r="B317" s="11">
        <v>33.113500000000002</v>
      </c>
      <c r="C317" s="15">
        <v>67.419700000000006</v>
      </c>
      <c r="D317" s="37">
        <v>1.7049999999999999E-2</v>
      </c>
      <c r="E317" s="17">
        <v>12.526</v>
      </c>
      <c r="F317" s="40">
        <v>12.147</v>
      </c>
      <c r="G317" s="41">
        <v>226.73</v>
      </c>
      <c r="H317" s="14">
        <v>939.99</v>
      </c>
      <c r="I317" s="39">
        <v>1166.72</v>
      </c>
      <c r="J317" s="42">
        <v>0.37640000000000001</v>
      </c>
      <c r="K317" s="15">
        <v>1.3152999999999999</v>
      </c>
      <c r="L317" s="43">
        <v>1.6916</v>
      </c>
      <c r="M317" s="16">
        <f t="shared" si="30"/>
        <v>313</v>
      </c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3" t="str">
        <f t="shared" si="25"/>
        <v>SatTemp(313)=256</v>
      </c>
      <c r="AE317" s="3" t="str">
        <f t="shared" si="26"/>
        <v>SatPres(313)=33.113500</v>
      </c>
      <c r="AF317" s="3"/>
      <c r="AG317" s="3"/>
      <c r="AH317" s="3" t="str">
        <f t="shared" si="29"/>
        <v>Hfg(313)=939.99</v>
      </c>
    </row>
    <row r="318" spans="1:34" x14ac:dyDescent="0.25">
      <c r="A318" s="10">
        <v>258</v>
      </c>
      <c r="B318" s="11">
        <v>34.265300000000003</v>
      </c>
      <c r="C318" s="15">
        <v>69.764899999999997</v>
      </c>
      <c r="D318" s="37">
        <v>1.7069999999999998E-2</v>
      </c>
      <c r="E318" s="17">
        <v>12.122999999999999</v>
      </c>
      <c r="F318" s="40">
        <v>12.14</v>
      </c>
      <c r="G318" s="41">
        <v>226.76</v>
      </c>
      <c r="H318" s="14">
        <v>939.97</v>
      </c>
      <c r="I318" s="39">
        <v>1166.73</v>
      </c>
      <c r="J318" s="42">
        <v>0.37919999999999998</v>
      </c>
      <c r="K318" s="15">
        <v>1.3097000000000001</v>
      </c>
      <c r="L318" s="43">
        <v>1.6889000000000001</v>
      </c>
      <c r="M318" s="16">
        <f t="shared" si="30"/>
        <v>314</v>
      </c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3" t="str">
        <f t="shared" si="25"/>
        <v>SatTemp(314)=258</v>
      </c>
      <c r="AE318" s="3" t="str">
        <f t="shared" si="26"/>
        <v>SatPres(314)=34.265300</v>
      </c>
      <c r="AF318" s="3"/>
      <c r="AG318" s="3"/>
      <c r="AH318" s="3" t="str">
        <f t="shared" si="29"/>
        <v>Hfg(314)=939.97</v>
      </c>
    </row>
    <row r="319" spans="1:34" x14ac:dyDescent="0.25">
      <c r="A319" s="10">
        <v>260</v>
      </c>
      <c r="B319" s="11">
        <v>35.449599999999997</v>
      </c>
      <c r="C319" s="15">
        <v>72.176000000000002</v>
      </c>
      <c r="D319" s="37">
        <v>1.7080000000000001E-2</v>
      </c>
      <c r="E319" s="17">
        <v>11.742000000000001</v>
      </c>
      <c r="F319" s="40">
        <v>11.759</v>
      </c>
      <c r="G319" s="41">
        <v>228.79</v>
      </c>
      <c r="H319" s="14">
        <v>938.61</v>
      </c>
      <c r="I319" s="39">
        <v>1167.4000000000001</v>
      </c>
      <c r="J319" s="42">
        <v>0.38200000000000001</v>
      </c>
      <c r="K319" s="15">
        <v>1.3042</v>
      </c>
      <c r="L319" s="43">
        <v>1.6861999999999999</v>
      </c>
      <c r="M319" s="16">
        <f t="shared" si="30"/>
        <v>315</v>
      </c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3" t="str">
        <f t="shared" si="25"/>
        <v>SatTemp(315)=260</v>
      </c>
      <c r="AE319" s="3" t="str">
        <f t="shared" si="26"/>
        <v>SatPres(315)=35.449600</v>
      </c>
      <c r="AF319" s="3"/>
      <c r="AG319" s="3"/>
      <c r="AH319" s="3" t="str">
        <f t="shared" si="29"/>
        <v>Hfg(315)=938.61</v>
      </c>
    </row>
    <row r="320" spans="1:34" x14ac:dyDescent="0.25">
      <c r="A320" s="10">
        <v>262</v>
      </c>
      <c r="B320" s="11">
        <v>36.666899999999998</v>
      </c>
      <c r="C320" s="15">
        <v>74.654499999999999</v>
      </c>
      <c r="D320" s="37">
        <v>1.7100000000000001E-2</v>
      </c>
      <c r="E320" s="17">
        <v>11.375999999999999</v>
      </c>
      <c r="F320" s="40">
        <v>11.393000000000001</v>
      </c>
      <c r="G320" s="41">
        <v>230.83</v>
      </c>
      <c r="H320" s="14">
        <v>937.25</v>
      </c>
      <c r="I320" s="39">
        <v>1168.08</v>
      </c>
      <c r="J320" s="42">
        <v>0.38479999999999998</v>
      </c>
      <c r="K320" s="15">
        <v>1.2987</v>
      </c>
      <c r="L320" s="43">
        <v>1.6835</v>
      </c>
      <c r="M320" s="16">
        <f t="shared" si="30"/>
        <v>316</v>
      </c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3" t="str">
        <f t="shared" si="25"/>
        <v>SatTemp(316)=262</v>
      </c>
      <c r="AE320" s="3" t="str">
        <f t="shared" si="26"/>
        <v>SatPres(316)=36.666900</v>
      </c>
      <c r="AF320" s="3"/>
      <c r="AG320" s="3"/>
      <c r="AH320" s="3" t="str">
        <f t="shared" si="29"/>
        <v>Hfg(316)=937.25</v>
      </c>
    </row>
    <row r="321" spans="1:34" x14ac:dyDescent="0.25">
      <c r="A321" s="10">
        <v>264</v>
      </c>
      <c r="B321" s="11">
        <v>37.917999999999999</v>
      </c>
      <c r="C321" s="15">
        <v>77.201700000000002</v>
      </c>
      <c r="D321" s="37">
        <v>1.712E-2</v>
      </c>
      <c r="E321" s="17">
        <v>11.023999999999999</v>
      </c>
      <c r="F321" s="40">
        <v>11.041</v>
      </c>
      <c r="G321" s="41">
        <v>232.87</v>
      </c>
      <c r="H321" s="14">
        <v>935.88</v>
      </c>
      <c r="I321" s="39">
        <v>1168.74</v>
      </c>
      <c r="J321" s="42">
        <v>0.3876</v>
      </c>
      <c r="K321" s="15">
        <v>1.2931999999999999</v>
      </c>
      <c r="L321" s="43">
        <v>1.6808000000000001</v>
      </c>
      <c r="M321" s="16">
        <f t="shared" si="30"/>
        <v>317</v>
      </c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3" t="str">
        <f t="shared" si="25"/>
        <v>SatTemp(317)=264</v>
      </c>
      <c r="AE321" s="3" t="str">
        <f t="shared" si="26"/>
        <v>SatPres(317)=37.918000</v>
      </c>
      <c r="AF321" s="3"/>
      <c r="AG321" s="3"/>
      <c r="AH321" s="3" t="str">
        <f t="shared" si="29"/>
        <v>Hfg(317)=935.88</v>
      </c>
    </row>
    <row r="322" spans="1:34" x14ac:dyDescent="0.25">
      <c r="A322" s="10">
        <v>266</v>
      </c>
      <c r="B322" s="11">
        <v>39.203499999999998</v>
      </c>
      <c r="C322" s="15">
        <v>79.819000000000003</v>
      </c>
      <c r="D322" s="37">
        <v>1.7139999999999999E-2</v>
      </c>
      <c r="E322" s="17">
        <v>10.683999999999999</v>
      </c>
      <c r="F322" s="40">
        <v>10.701000000000001</v>
      </c>
      <c r="G322" s="41">
        <v>234.9</v>
      </c>
      <c r="H322" s="14">
        <v>934.5</v>
      </c>
      <c r="I322" s="39">
        <v>1169.4100000000001</v>
      </c>
      <c r="J322" s="42">
        <v>0.39040000000000002</v>
      </c>
      <c r="K322" s="15">
        <v>1.2877000000000001</v>
      </c>
      <c r="L322" s="43">
        <v>1.6780999999999999</v>
      </c>
      <c r="M322" s="16">
        <f t="shared" si="30"/>
        <v>318</v>
      </c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3" t="str">
        <f t="shared" si="25"/>
        <v>SatTemp(318)=266</v>
      </c>
      <c r="AE322" s="3" t="str">
        <f t="shared" si="26"/>
        <v>SatPres(318)=39.203500</v>
      </c>
      <c r="AF322" s="3"/>
      <c r="AG322" s="3"/>
      <c r="AH322" s="3" t="str">
        <f t="shared" si="29"/>
        <v>Hfg(318)=934.50</v>
      </c>
    </row>
    <row r="323" spans="1:34" x14ac:dyDescent="0.25">
      <c r="A323" s="10">
        <v>268</v>
      </c>
      <c r="B323" s="11">
        <v>40.524099999999997</v>
      </c>
      <c r="C323" s="15">
        <v>82.507800000000003</v>
      </c>
      <c r="D323" s="37">
        <v>1.7149999999999999E-2</v>
      </c>
      <c r="E323" s="17">
        <v>10.356999999999999</v>
      </c>
      <c r="F323" s="40">
        <v>10.374000000000001</v>
      </c>
      <c r="G323" s="41">
        <v>236.94</v>
      </c>
      <c r="H323" s="14">
        <v>933.12</v>
      </c>
      <c r="I323" s="39">
        <v>1170.07</v>
      </c>
      <c r="J323" s="42">
        <v>0.39319999999999999</v>
      </c>
      <c r="K323" s="15">
        <v>1.2823</v>
      </c>
      <c r="L323" s="43">
        <v>1.6755</v>
      </c>
      <c r="M323" s="16">
        <f t="shared" si="30"/>
        <v>319</v>
      </c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3" t="str">
        <f t="shared" si="25"/>
        <v>SatTemp(319)=268</v>
      </c>
      <c r="AE323" s="3" t="str">
        <f t="shared" si="26"/>
        <v>SatPres(319)=40.524100</v>
      </c>
      <c r="AF323" s="3"/>
      <c r="AG323" s="3"/>
      <c r="AH323" s="3" t="str">
        <f t="shared" si="29"/>
        <v>Hfg(319)=933.12</v>
      </c>
    </row>
    <row r="324" spans="1:34" x14ac:dyDescent="0.25">
      <c r="A324" s="10">
        <v>270</v>
      </c>
      <c r="B324" s="11">
        <v>41.880600000000001</v>
      </c>
      <c r="C324" s="15">
        <v>85.2697</v>
      </c>
      <c r="D324" s="37">
        <v>1.7170000000000001E-2</v>
      </c>
      <c r="E324" s="17">
        <v>10.042</v>
      </c>
      <c r="F324" s="40">
        <v>10.058999999999999</v>
      </c>
      <c r="G324" s="41">
        <v>238.98</v>
      </c>
      <c r="H324" s="14">
        <v>931.74</v>
      </c>
      <c r="I324" s="39">
        <v>1170.72</v>
      </c>
      <c r="J324" s="42">
        <v>0.39600000000000002</v>
      </c>
      <c r="K324" s="15">
        <v>1.2768999999999999</v>
      </c>
      <c r="L324" s="43">
        <v>1.6729000000000001</v>
      </c>
      <c r="M324" s="16">
        <f t="shared" si="30"/>
        <v>320</v>
      </c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3" t="str">
        <f t="shared" ref="AD324:AD339" si="31">AD$3&amp;"("&amp;TEXT($M324,0)&amp;")="&amp;TEXT(A324,"#")</f>
        <v>SatTemp(320)=270</v>
      </c>
      <c r="AE324" s="3" t="str">
        <f t="shared" ref="AE324:AE339" si="32">AE$3&amp;"("&amp;TEXT($M324,0)&amp;")="&amp;TEXT(B324,"#.000000")</f>
        <v>SatPres(320)=41.880600</v>
      </c>
      <c r="AF324" s="3"/>
      <c r="AG324" s="3"/>
      <c r="AH324" s="3" t="str">
        <f t="shared" si="29"/>
        <v>Hfg(320)=931.74</v>
      </c>
    </row>
    <row r="325" spans="1:34" x14ac:dyDescent="0.25">
      <c r="A325" s="10">
        <v>272</v>
      </c>
      <c r="B325" s="11">
        <v>43.273600000000002</v>
      </c>
      <c r="C325" s="15">
        <v>88.105900000000005</v>
      </c>
      <c r="D325" s="37">
        <v>1.719E-2</v>
      </c>
      <c r="E325" s="17">
        <v>9.7370000000000001</v>
      </c>
      <c r="F325" s="40">
        <v>9.7550000000000008</v>
      </c>
      <c r="G325" s="41">
        <v>241.03</v>
      </c>
      <c r="H325" s="14">
        <v>930.35</v>
      </c>
      <c r="I325" s="39">
        <v>1171.3800000000001</v>
      </c>
      <c r="J325" s="42">
        <v>0.39879999999999999</v>
      </c>
      <c r="K325" s="15">
        <v>1.2715000000000001</v>
      </c>
      <c r="L325" s="43">
        <v>1.6702999999999999</v>
      </c>
      <c r="M325" s="16">
        <f t="shared" si="30"/>
        <v>321</v>
      </c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3" t="str">
        <f t="shared" si="31"/>
        <v>SatTemp(321)=272</v>
      </c>
      <c r="AE325" s="3" t="str">
        <f t="shared" si="32"/>
        <v>SatPres(321)=43.273600</v>
      </c>
      <c r="AF325" s="3"/>
      <c r="AG325" s="3"/>
      <c r="AH325" s="3" t="str">
        <f t="shared" ref="AH325:AH339" si="33">AH$3&amp;"("&amp;TEXT($M325,0)&amp;")="&amp;TEXT(H325,"0.00")</f>
        <v>Hfg(321)=930.35</v>
      </c>
    </row>
    <row r="326" spans="1:34" x14ac:dyDescent="0.25">
      <c r="A326" s="10">
        <v>274</v>
      </c>
      <c r="B326" s="11">
        <v>44.704000000000001</v>
      </c>
      <c r="C326" s="15">
        <v>91.018100000000004</v>
      </c>
      <c r="D326" s="37">
        <v>1.721E-2</v>
      </c>
      <c r="E326" s="17">
        <v>9.4450000000000003</v>
      </c>
      <c r="F326" s="40">
        <v>9.4619999999999997</v>
      </c>
      <c r="G326" s="41">
        <v>243.07</v>
      </c>
      <c r="H326" s="14">
        <v>928.95</v>
      </c>
      <c r="I326" s="39">
        <v>1172.02</v>
      </c>
      <c r="J326" s="42">
        <v>0.40160000000000001</v>
      </c>
      <c r="K326" s="15">
        <v>1.2661</v>
      </c>
      <c r="L326" s="43">
        <v>1.6677</v>
      </c>
      <c r="M326" s="16">
        <f t="shared" ref="M326:M339" si="34">M325+1</f>
        <v>322</v>
      </c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3" t="str">
        <f t="shared" si="31"/>
        <v>SatTemp(322)=274</v>
      </c>
      <c r="AE326" s="3" t="str">
        <f t="shared" si="32"/>
        <v>SatPres(322)=44.704000</v>
      </c>
      <c r="AF326" s="3"/>
      <c r="AG326" s="3"/>
      <c r="AH326" s="3" t="str">
        <f t="shared" si="33"/>
        <v>Hfg(322)=928.95</v>
      </c>
    </row>
    <row r="327" spans="1:34" x14ac:dyDescent="0.25">
      <c r="A327" s="10">
        <v>276</v>
      </c>
      <c r="B327" s="11">
        <v>46.1723</v>
      </c>
      <c r="C327" s="15">
        <v>94.007599999999996</v>
      </c>
      <c r="D327" s="37">
        <v>1.7219999999999999E-2</v>
      </c>
      <c r="E327" s="17">
        <v>9.1620000000000008</v>
      </c>
      <c r="F327" s="40">
        <v>9.1790000000000003</v>
      </c>
      <c r="G327" s="41">
        <v>245.11</v>
      </c>
      <c r="H327" s="14">
        <v>927.55</v>
      </c>
      <c r="I327" s="39">
        <v>1172.67</v>
      </c>
      <c r="J327" s="42">
        <v>0.40439999999999998</v>
      </c>
      <c r="K327" s="15">
        <v>1.2607999999999999</v>
      </c>
      <c r="L327" s="43">
        <v>1.6651</v>
      </c>
      <c r="M327" s="16">
        <f t="shared" si="34"/>
        <v>323</v>
      </c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3" t="str">
        <f t="shared" si="31"/>
        <v>SatTemp(323)=276</v>
      </c>
      <c r="AE327" s="3" t="str">
        <f t="shared" si="32"/>
        <v>SatPres(323)=46.172300</v>
      </c>
      <c r="AF327" s="3"/>
      <c r="AG327" s="3"/>
      <c r="AH327" s="3" t="str">
        <f t="shared" si="33"/>
        <v>Hfg(323)=927.55</v>
      </c>
    </row>
    <row r="328" spans="1:34" x14ac:dyDescent="0.25">
      <c r="A328" s="10">
        <v>278</v>
      </c>
      <c r="B328" s="11">
        <v>47.679400000000001</v>
      </c>
      <c r="C328" s="15">
        <v>97.076099999999997</v>
      </c>
      <c r="D328" s="37">
        <v>1.7239999999999998E-2</v>
      </c>
      <c r="E328" s="17">
        <v>8.89</v>
      </c>
      <c r="F328" s="40">
        <v>8.907</v>
      </c>
      <c r="G328" s="41">
        <v>247.16</v>
      </c>
      <c r="H328" s="14">
        <v>926.15</v>
      </c>
      <c r="I328" s="39">
        <v>1173.31</v>
      </c>
      <c r="J328" s="42">
        <v>0.40710000000000002</v>
      </c>
      <c r="K328" s="15">
        <v>1.2554000000000001</v>
      </c>
      <c r="L328" s="43">
        <v>1.6626000000000001</v>
      </c>
      <c r="M328" s="16">
        <f t="shared" si="34"/>
        <v>324</v>
      </c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3" t="str">
        <f t="shared" si="31"/>
        <v>SatTemp(324)=278</v>
      </c>
      <c r="AE328" s="3" t="str">
        <f t="shared" si="32"/>
        <v>SatPres(324)=47.679400</v>
      </c>
      <c r="AF328" s="3"/>
      <c r="AG328" s="3"/>
      <c r="AH328" s="3" t="str">
        <f t="shared" si="33"/>
        <v>Hfg(324)=926.15</v>
      </c>
    </row>
    <row r="329" spans="1:34" x14ac:dyDescent="0.25">
      <c r="A329" s="10">
        <v>280</v>
      </c>
      <c r="B329" s="11">
        <v>49.225999999999999</v>
      </c>
      <c r="C329" s="15">
        <v>100.22499999999999</v>
      </c>
      <c r="D329" s="37">
        <v>1.7260000000000001E-2</v>
      </c>
      <c r="E329" s="17">
        <v>8.6270000000000007</v>
      </c>
      <c r="F329" s="40">
        <v>8.6440000000000001</v>
      </c>
      <c r="G329" s="41">
        <v>249.2</v>
      </c>
      <c r="H329" s="14">
        <v>924.74</v>
      </c>
      <c r="I329" s="39">
        <v>1173.94</v>
      </c>
      <c r="J329" s="42">
        <v>0.40989999999999999</v>
      </c>
      <c r="K329" s="15">
        <v>1.2501</v>
      </c>
      <c r="L329" s="43">
        <v>1.66</v>
      </c>
      <c r="M329" s="16">
        <f t="shared" si="34"/>
        <v>325</v>
      </c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3" t="str">
        <f t="shared" si="31"/>
        <v>SatTemp(325)=280</v>
      </c>
      <c r="AE329" s="3" t="str">
        <f t="shared" si="32"/>
        <v>SatPres(325)=49.226000</v>
      </c>
      <c r="AF329" s="3"/>
      <c r="AG329" s="3"/>
      <c r="AH329" s="3" t="str">
        <f t="shared" si="33"/>
        <v>Hfg(325)=924.74</v>
      </c>
    </row>
    <row r="330" spans="1:34" x14ac:dyDescent="0.25">
      <c r="A330" s="10">
        <v>282</v>
      </c>
      <c r="B330" s="11">
        <v>50.812800000000003</v>
      </c>
      <c r="C330" s="15">
        <v>103.4558</v>
      </c>
      <c r="D330" s="37">
        <v>1.728E-2</v>
      </c>
      <c r="E330" s="17">
        <v>8.3729999999999993</v>
      </c>
      <c r="F330" s="40">
        <v>8.39</v>
      </c>
      <c r="G330" s="41">
        <v>251.25</v>
      </c>
      <c r="H330" s="14">
        <v>923.32</v>
      </c>
      <c r="I330" s="39">
        <v>1174.57</v>
      </c>
      <c r="J330" s="42">
        <v>0.41270000000000001</v>
      </c>
      <c r="K330" s="15">
        <v>1.2447999999999999</v>
      </c>
      <c r="L330" s="43">
        <v>1.6575</v>
      </c>
      <c r="M330" s="16">
        <f t="shared" si="34"/>
        <v>326</v>
      </c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3" t="str">
        <f t="shared" si="31"/>
        <v>SatTemp(326)=282</v>
      </c>
      <c r="AE330" s="3" t="str">
        <f t="shared" si="32"/>
        <v>SatPres(326)=50.812800</v>
      </c>
      <c r="AF330" s="3"/>
      <c r="AG330" s="3"/>
      <c r="AH330" s="3" t="str">
        <f t="shared" si="33"/>
        <v>Hfg(326)=923.32</v>
      </c>
    </row>
    <row r="331" spans="1:34" x14ac:dyDescent="0.25">
      <c r="A331" s="10">
        <v>284</v>
      </c>
      <c r="B331" s="11">
        <v>52.440600000000003</v>
      </c>
      <c r="C331" s="15">
        <v>106.7701</v>
      </c>
      <c r="D331" s="37">
        <v>1.7299999999999999E-2</v>
      </c>
      <c r="E331" s="17">
        <v>8.1280000000000001</v>
      </c>
      <c r="F331" s="40">
        <v>8.1460000000000008</v>
      </c>
      <c r="G331" s="41">
        <v>253.3</v>
      </c>
      <c r="H331" s="14">
        <v>921.9</v>
      </c>
      <c r="I331" s="39">
        <v>1175.2</v>
      </c>
      <c r="J331" s="42">
        <v>0.41539999999999999</v>
      </c>
      <c r="K331" s="15">
        <v>1.2396</v>
      </c>
      <c r="L331" s="43">
        <v>1.655</v>
      </c>
      <c r="M331" s="16">
        <f t="shared" si="34"/>
        <v>327</v>
      </c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3" t="str">
        <f t="shared" si="31"/>
        <v>SatTemp(327)=284</v>
      </c>
      <c r="AE331" s="3" t="str">
        <f t="shared" si="32"/>
        <v>SatPres(327)=52.440600</v>
      </c>
      <c r="AF331" s="3"/>
      <c r="AG331" s="3"/>
      <c r="AH331" s="3" t="str">
        <f t="shared" si="33"/>
        <v>Hfg(327)=921.90</v>
      </c>
    </row>
    <row r="332" spans="1:34" x14ac:dyDescent="0.25">
      <c r="A332" s="10">
        <v>286</v>
      </c>
      <c r="B332" s="11">
        <v>54.110300000000002</v>
      </c>
      <c r="C332" s="15">
        <v>110.1695</v>
      </c>
      <c r="D332" s="37">
        <v>1.7309999999999999E-2</v>
      </c>
      <c r="E332" s="17">
        <v>7.8920000000000003</v>
      </c>
      <c r="F332" s="40">
        <v>7.91</v>
      </c>
      <c r="G332" s="41">
        <v>255.35</v>
      </c>
      <c r="H332" s="14">
        <v>920.47</v>
      </c>
      <c r="I332" s="39">
        <v>1175.82</v>
      </c>
      <c r="J332" s="42">
        <v>0.41820000000000002</v>
      </c>
      <c r="K332" s="15">
        <v>1.2343</v>
      </c>
      <c r="L332" s="43">
        <v>1.6525000000000001</v>
      </c>
      <c r="M332" s="16">
        <f t="shared" si="34"/>
        <v>328</v>
      </c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3" t="str">
        <f t="shared" si="31"/>
        <v>SatTemp(328)=286</v>
      </c>
      <c r="AE332" s="3" t="str">
        <f t="shared" si="32"/>
        <v>SatPres(328)=54.110300</v>
      </c>
      <c r="AF332" s="3"/>
      <c r="AG332" s="3"/>
      <c r="AH332" s="3" t="str">
        <f t="shared" si="33"/>
        <v>Hfg(328)=920.47</v>
      </c>
    </row>
    <row r="333" spans="1:34" x14ac:dyDescent="0.25">
      <c r="A333" s="10">
        <v>288</v>
      </c>
      <c r="B333" s="11">
        <v>55.822499999999998</v>
      </c>
      <c r="C333" s="15">
        <v>113.65560000000001</v>
      </c>
      <c r="D333" s="37">
        <v>1.7330000000000002E-2</v>
      </c>
      <c r="E333" s="17">
        <v>7.6639999999999997</v>
      </c>
      <c r="F333" s="40">
        <v>7.681</v>
      </c>
      <c r="G333" s="41">
        <v>257.39999999999998</v>
      </c>
      <c r="H333" s="14">
        <v>919.03</v>
      </c>
      <c r="I333" s="39">
        <v>1176.44</v>
      </c>
      <c r="J333" s="42">
        <v>0.4209</v>
      </c>
      <c r="K333" s="15">
        <v>1.2291000000000001</v>
      </c>
      <c r="L333" s="43">
        <v>1.65</v>
      </c>
      <c r="M333" s="16">
        <f t="shared" si="34"/>
        <v>329</v>
      </c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3" t="str">
        <f t="shared" si="31"/>
        <v>SatTemp(329)=288</v>
      </c>
      <c r="AE333" s="3" t="str">
        <f t="shared" si="32"/>
        <v>SatPres(329)=55.822500</v>
      </c>
      <c r="AF333" s="3"/>
      <c r="AG333" s="3"/>
      <c r="AH333" s="3" t="str">
        <f t="shared" si="33"/>
        <v>Hfg(329)=919.03</v>
      </c>
    </row>
    <row r="334" spans="1:34" x14ac:dyDescent="0.25">
      <c r="A334" s="10">
        <v>290</v>
      </c>
      <c r="B334" s="11">
        <v>57.578000000000003</v>
      </c>
      <c r="C334" s="15">
        <v>117.2299</v>
      </c>
      <c r="D334" s="37">
        <v>1.7350000000000001E-2</v>
      </c>
      <c r="E334" s="17">
        <v>7.444</v>
      </c>
      <c r="F334" s="40">
        <v>7.4610000000000003</v>
      </c>
      <c r="G334" s="41">
        <v>259.45</v>
      </c>
      <c r="H334" s="14">
        <v>917.59</v>
      </c>
      <c r="I334" s="39">
        <v>1177.05</v>
      </c>
      <c r="J334" s="42">
        <v>0.42359999999999998</v>
      </c>
      <c r="K334" s="15">
        <v>1.2239</v>
      </c>
      <c r="L334" s="43">
        <v>1.6476</v>
      </c>
      <c r="M334" s="16">
        <f t="shared" si="34"/>
        <v>330</v>
      </c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3" t="str">
        <f t="shared" si="31"/>
        <v>SatTemp(330)=290</v>
      </c>
      <c r="AE334" s="3" t="str">
        <f t="shared" si="32"/>
        <v>SatPres(330)=57.578000</v>
      </c>
      <c r="AF334" s="3"/>
      <c r="AG334" s="3"/>
      <c r="AH334" s="3" t="str">
        <f t="shared" si="33"/>
        <v>Hfg(330)=917.59</v>
      </c>
    </row>
    <row r="335" spans="1:34" x14ac:dyDescent="0.25">
      <c r="A335" s="10">
        <v>292</v>
      </c>
      <c r="B335" s="11">
        <v>59.377699999999997</v>
      </c>
      <c r="C335" s="15">
        <v>120.89409999999999</v>
      </c>
      <c r="D335" s="37">
        <v>1.737E-2</v>
      </c>
      <c r="E335" s="17">
        <v>7.2309999999999999</v>
      </c>
      <c r="F335" s="40">
        <v>7.2480000000000002</v>
      </c>
      <c r="G335" s="41">
        <v>261.51</v>
      </c>
      <c r="H335" s="14">
        <v>916.15</v>
      </c>
      <c r="I335" s="39">
        <v>1177.6600000000001</v>
      </c>
      <c r="J335" s="42">
        <v>0.4264</v>
      </c>
      <c r="K335" s="15">
        <v>1.2186999999999999</v>
      </c>
      <c r="L335" s="43">
        <v>1.6451</v>
      </c>
      <c r="M335" s="16">
        <f t="shared" si="34"/>
        <v>331</v>
      </c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3" t="str">
        <f t="shared" si="31"/>
        <v>SatTemp(331)=292</v>
      </c>
      <c r="AE335" s="3" t="str">
        <f t="shared" si="32"/>
        <v>SatPres(331)=59.377700</v>
      </c>
      <c r="AF335" s="3"/>
      <c r="AG335" s="3"/>
      <c r="AH335" s="3" t="str">
        <f t="shared" si="33"/>
        <v>Hfg(331)=916.15</v>
      </c>
    </row>
    <row r="336" spans="1:34" x14ac:dyDescent="0.25">
      <c r="A336" s="10">
        <v>294</v>
      </c>
      <c r="B336" s="11">
        <v>61.2224</v>
      </c>
      <c r="C336" s="15">
        <v>124.6498</v>
      </c>
      <c r="D336" s="37">
        <v>1.7389999999999999E-2</v>
      </c>
      <c r="E336" s="17">
        <v>7.0259999999999998</v>
      </c>
      <c r="F336" s="40">
        <v>7.0430000000000001</v>
      </c>
      <c r="G336" s="41">
        <v>263.56</v>
      </c>
      <c r="H336" s="14">
        <v>914.69</v>
      </c>
      <c r="I336" s="39">
        <v>1178.26</v>
      </c>
      <c r="J336" s="42">
        <v>0.42909999999999998</v>
      </c>
      <c r="K336" s="15">
        <v>1.2136</v>
      </c>
      <c r="L336" s="43">
        <v>1.6427</v>
      </c>
      <c r="M336" s="16">
        <f t="shared" si="34"/>
        <v>332</v>
      </c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3" t="str">
        <f t="shared" si="31"/>
        <v>SatTemp(332)=294</v>
      </c>
      <c r="AE336" s="3" t="str">
        <f t="shared" si="32"/>
        <v>SatPres(332)=61.222400</v>
      </c>
      <c r="AF336" s="3"/>
      <c r="AG336" s="3"/>
      <c r="AH336" s="3" t="str">
        <f t="shared" si="33"/>
        <v>Hfg(332)=914.69</v>
      </c>
    </row>
    <row r="337" spans="1:34" x14ac:dyDescent="0.25">
      <c r="A337" s="10">
        <v>296</v>
      </c>
      <c r="B337" s="11">
        <v>63.1128</v>
      </c>
      <c r="C337" s="15">
        <v>128.49870000000001</v>
      </c>
      <c r="D337" s="37">
        <v>1.7409999999999998E-2</v>
      </c>
      <c r="E337" s="17">
        <v>6.827</v>
      </c>
      <c r="F337" s="40">
        <v>6.8440000000000003</v>
      </c>
      <c r="G337" s="41">
        <v>265.62</v>
      </c>
      <c r="H337" s="14">
        <v>913.24</v>
      </c>
      <c r="I337" s="39">
        <v>1178.8599999999999</v>
      </c>
      <c r="J337" s="42">
        <v>0.43180000000000002</v>
      </c>
      <c r="K337" s="15">
        <v>1.2083999999999999</v>
      </c>
      <c r="L337" s="43">
        <v>1.6402000000000001</v>
      </c>
      <c r="M337" s="16">
        <f t="shared" si="34"/>
        <v>333</v>
      </c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3" t="str">
        <f t="shared" si="31"/>
        <v>SatTemp(333)=296</v>
      </c>
      <c r="AE337" s="3" t="str">
        <f t="shared" si="32"/>
        <v>SatPres(333)=63.112800</v>
      </c>
      <c r="AF337" s="3"/>
      <c r="AG337" s="3"/>
      <c r="AH337" s="3" t="str">
        <f t="shared" si="33"/>
        <v>Hfg(333)=913.24</v>
      </c>
    </row>
    <row r="338" spans="1:34" x14ac:dyDescent="0.25">
      <c r="A338" s="10">
        <v>298</v>
      </c>
      <c r="B338" s="11">
        <v>65.049800000000005</v>
      </c>
      <c r="C338" s="15">
        <v>132.4425</v>
      </c>
      <c r="D338" s="37">
        <v>1.7430000000000001E-2</v>
      </c>
      <c r="E338" s="17">
        <v>6.6349999999999998</v>
      </c>
      <c r="F338" s="40">
        <v>6.6520000000000001</v>
      </c>
      <c r="G338" s="41">
        <v>267.68</v>
      </c>
      <c r="H338" s="14">
        <v>911.77</v>
      </c>
      <c r="I338" s="39">
        <v>1179.45</v>
      </c>
      <c r="J338" s="42">
        <v>0.4345</v>
      </c>
      <c r="K338" s="15">
        <v>1.2033</v>
      </c>
      <c r="L338" s="43">
        <v>1.6377999999999999</v>
      </c>
      <c r="M338" s="16">
        <f t="shared" si="34"/>
        <v>334</v>
      </c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3" t="str">
        <f t="shared" si="31"/>
        <v>SatTemp(334)=298</v>
      </c>
      <c r="AE338" s="3" t="str">
        <f t="shared" si="32"/>
        <v>SatPres(334)=65.049800</v>
      </c>
      <c r="AF338" s="3"/>
      <c r="AG338" s="3"/>
      <c r="AH338" s="3" t="str">
        <f t="shared" si="33"/>
        <v>Hfg(334)=911.77</v>
      </c>
    </row>
    <row r="339" spans="1:34" ht="15.75" thickBot="1" x14ac:dyDescent="0.3">
      <c r="A339" s="18">
        <v>300</v>
      </c>
      <c r="B339" s="19">
        <v>67.034099999999995</v>
      </c>
      <c r="C339" s="20">
        <v>136.48269999999999</v>
      </c>
      <c r="D339" s="44">
        <v>1.745E-2</v>
      </c>
      <c r="E339" s="21">
        <v>6.45</v>
      </c>
      <c r="F339" s="45">
        <v>6.4669999999999996</v>
      </c>
      <c r="G339" s="46">
        <v>269.74</v>
      </c>
      <c r="H339" s="22">
        <v>910.3</v>
      </c>
      <c r="I339" s="47">
        <v>1180.04</v>
      </c>
      <c r="J339" s="48">
        <v>0.43719999999999998</v>
      </c>
      <c r="K339" s="20">
        <v>1.1981999999999999</v>
      </c>
      <c r="L339" s="49">
        <v>1.6354</v>
      </c>
      <c r="M339" s="23">
        <f t="shared" si="34"/>
        <v>335</v>
      </c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3" t="str">
        <f t="shared" si="31"/>
        <v>SatTemp(335)=300</v>
      </c>
      <c r="AE339" s="3" t="str">
        <f t="shared" si="32"/>
        <v>SatPres(335)=67.034100</v>
      </c>
      <c r="AF339" s="3"/>
      <c r="AG339" s="3"/>
      <c r="AH339" s="3" t="str">
        <f t="shared" si="33"/>
        <v>Hfg(335)=910.30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Examples of Formulae</vt:lpstr>
      <vt:lpstr>ASHRAE Ch6 T2 and T3</vt:lpstr>
    </vt:vector>
  </TitlesOfParts>
  <Company>University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cwcallah</dc:creator>
  <cp:lastModifiedBy>cwcallah</cp:lastModifiedBy>
  <dcterms:created xsi:type="dcterms:W3CDTF">2015-08-12T20:21:43Z</dcterms:created>
  <dcterms:modified xsi:type="dcterms:W3CDTF">2016-04-29T13:05:35Z</dcterms:modified>
</cp:coreProperties>
</file>