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wcallah\Documents\Projects\VTC Winter Growing\Corie\"/>
    </mc:Choice>
  </mc:AlternateContent>
  <bookViews>
    <workbookView xWindow="0" yWindow="0" windowWidth="9795" windowHeight="5025" tabRatio="740" activeTab="6"/>
  </bookViews>
  <sheets>
    <sheet name="crop plan by date" sheetId="3" r:id="rId1"/>
    <sheet name="H1" sheetId="18" r:id="rId2"/>
    <sheet name="H2" sheetId="19" r:id="rId3"/>
    <sheet name="H3" sheetId="20" r:id="rId4"/>
    <sheet name="H4" sheetId="21" r:id="rId5"/>
    <sheet name="TH" sheetId="22" r:id="rId6"/>
    <sheet name="YH" sheetId="23" r:id="rId7"/>
  </sheets>
  <calcPr calcId="162913"/>
</workbook>
</file>

<file path=xl/calcChain.xml><?xml version="1.0" encoding="utf-8"?>
<calcChain xmlns="http://schemas.openxmlformats.org/spreadsheetml/2006/main">
  <c r="G29" i="3" l="1"/>
  <c r="G30" i="3"/>
  <c r="G31" i="3"/>
  <c r="G32" i="3"/>
  <c r="G33" i="3"/>
  <c r="G34" i="3"/>
  <c r="G36" i="3"/>
  <c r="G37" i="3"/>
  <c r="G38" i="3"/>
  <c r="G39" i="3"/>
  <c r="G40" i="3"/>
  <c r="G41" i="3"/>
  <c r="G42" i="3"/>
  <c r="G43" i="3"/>
  <c r="G52" i="3"/>
  <c r="G53" i="3"/>
  <c r="G54" i="3"/>
  <c r="G55" i="3"/>
  <c r="G56" i="3"/>
  <c r="G57" i="3"/>
  <c r="G58" i="3"/>
  <c r="G66" i="3"/>
  <c r="G67" i="3"/>
  <c r="G68" i="3"/>
  <c r="G69" i="3"/>
  <c r="G72" i="3"/>
  <c r="G73" i="3"/>
  <c r="G74" i="3"/>
  <c r="E75" i="3"/>
  <c r="G75" i="3"/>
  <c r="E79" i="3"/>
  <c r="G79" i="3"/>
  <c r="E80" i="3"/>
  <c r="G80" i="3"/>
  <c r="E81" i="3"/>
  <c r="G81" i="3"/>
  <c r="E82" i="3"/>
  <c r="G82" i="3"/>
  <c r="E83" i="3"/>
  <c r="G83" i="3"/>
  <c r="E84" i="3"/>
  <c r="G84" i="3"/>
  <c r="E85" i="3"/>
  <c r="G85" i="3"/>
  <c r="E86" i="3"/>
  <c r="G86" i="3"/>
  <c r="E87" i="3"/>
  <c r="G87" i="3"/>
  <c r="E88" i="3"/>
  <c r="G88" i="3"/>
  <c r="E89" i="3"/>
  <c r="G89" i="3"/>
  <c r="E90" i="3"/>
  <c r="G90" i="3"/>
  <c r="E91" i="3"/>
  <c r="G91" i="3"/>
  <c r="E92" i="3"/>
  <c r="G92" i="3"/>
  <c r="E93" i="3"/>
  <c r="G93" i="3"/>
  <c r="E94" i="3"/>
  <c r="G94" i="3"/>
  <c r="E95" i="3"/>
  <c r="G95" i="3"/>
  <c r="E96" i="3"/>
  <c r="G96" i="3"/>
  <c r="E97" i="3"/>
  <c r="G97" i="3"/>
  <c r="E98" i="3"/>
  <c r="E99" i="3"/>
  <c r="G99" i="3"/>
  <c r="E100" i="3"/>
  <c r="G100" i="3"/>
  <c r="E101" i="3"/>
  <c r="G101" i="3"/>
  <c r="E102" i="3"/>
  <c r="E103" i="3"/>
  <c r="E104" i="3"/>
  <c r="E105" i="3"/>
  <c r="E106" i="3"/>
  <c r="E107" i="3"/>
  <c r="G108" i="3"/>
  <c r="G109" i="3"/>
  <c r="G110" i="3"/>
  <c r="G111" i="3"/>
  <c r="G112" i="3"/>
  <c r="G113" i="3"/>
  <c r="G114" i="3"/>
  <c r="G115" i="3"/>
  <c r="G116" i="3"/>
  <c r="G117" i="3"/>
  <c r="G120" i="3"/>
  <c r="G121" i="3"/>
  <c r="G122" i="3"/>
  <c r="G123" i="3"/>
  <c r="G124" i="3"/>
  <c r="G125" i="3"/>
  <c r="E126" i="3"/>
  <c r="E127" i="3"/>
  <c r="G132" i="3"/>
  <c r="G133" i="3"/>
  <c r="G134" i="3"/>
  <c r="G135" i="3"/>
  <c r="G136" i="3"/>
  <c r="E137" i="3"/>
  <c r="G137" i="3"/>
  <c r="E138" i="3"/>
  <c r="G138" i="3"/>
  <c r="E139" i="3"/>
  <c r="G139" i="3"/>
  <c r="E140" i="3"/>
  <c r="G140" i="3"/>
  <c r="D141" i="3"/>
  <c r="E141" i="3" s="1"/>
  <c r="G141" i="3"/>
  <c r="E142" i="3"/>
  <c r="G142" i="3"/>
  <c r="E143" i="3"/>
  <c r="G143" i="3"/>
  <c r="E144" i="3"/>
  <c r="G144" i="3"/>
  <c r="E145" i="3"/>
  <c r="G145" i="3"/>
  <c r="E146" i="3"/>
  <c r="G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D166" i="3"/>
  <c r="E166" i="3" s="1"/>
  <c r="E167" i="3"/>
  <c r="D168" i="3"/>
  <c r="E168" i="3" s="1"/>
  <c r="E169" i="3"/>
  <c r="E170" i="3"/>
  <c r="E171" i="3"/>
  <c r="E172" i="3"/>
  <c r="E173" i="3"/>
  <c r="E174" i="3"/>
  <c r="E175" i="3"/>
  <c r="E176" i="3"/>
  <c r="E177" i="3"/>
  <c r="E178" i="3"/>
  <c r="G178" i="3"/>
  <c r="E179" i="3"/>
  <c r="G179" i="3"/>
  <c r="E180" i="3"/>
  <c r="G180" i="3"/>
  <c r="E181" i="3"/>
  <c r="G181" i="3"/>
  <c r="E182" i="3"/>
  <c r="G182" i="3"/>
  <c r="E183" i="3"/>
  <c r="G183" i="3"/>
  <c r="E184" i="3"/>
  <c r="G184" i="3"/>
  <c r="E185" i="3"/>
  <c r="G185" i="3"/>
  <c r="E186" i="3"/>
  <c r="G186" i="3"/>
  <c r="E187" i="3"/>
  <c r="G187" i="3"/>
  <c r="E188" i="3"/>
  <c r="G188" i="3"/>
  <c r="E189" i="3"/>
  <c r="G189" i="3"/>
  <c r="E190" i="3"/>
  <c r="G190" i="3"/>
  <c r="E191" i="3"/>
  <c r="G191" i="3"/>
  <c r="E192" i="3"/>
  <c r="G192" i="3"/>
  <c r="E193" i="3"/>
  <c r="G193" i="3"/>
  <c r="E194" i="3"/>
  <c r="G194" i="3"/>
  <c r="E195" i="3"/>
  <c r="E196" i="3"/>
  <c r="E197" i="3"/>
  <c r="G197" i="3"/>
  <c r="E198" i="3"/>
  <c r="G198" i="3"/>
  <c r="E199" i="3"/>
  <c r="G199" i="3"/>
  <c r="E200" i="3"/>
  <c r="G200" i="3"/>
  <c r="E201" i="3"/>
  <c r="G201" i="3"/>
  <c r="E202" i="3"/>
  <c r="E203" i="3"/>
  <c r="E204" i="3"/>
  <c r="G204" i="3"/>
  <c r="E205" i="3"/>
  <c r="G205" i="3"/>
  <c r="E206" i="3"/>
  <c r="G206" i="3"/>
  <c r="E207" i="3"/>
  <c r="G207" i="3"/>
  <c r="E208" i="3"/>
  <c r="G208" i="3"/>
  <c r="E209" i="3"/>
  <c r="G209" i="3"/>
  <c r="E210" i="3"/>
  <c r="G210" i="3"/>
  <c r="E211" i="3"/>
  <c r="G211" i="3"/>
  <c r="E212" i="3"/>
  <c r="G212" i="3"/>
  <c r="E213" i="3"/>
  <c r="G213" i="3"/>
  <c r="E214" i="3"/>
  <c r="G214" i="3"/>
  <c r="E215" i="3"/>
  <c r="G215" i="3"/>
  <c r="E216" i="3"/>
  <c r="G216" i="3"/>
  <c r="E217" i="3"/>
  <c r="G217" i="3"/>
  <c r="E218" i="3"/>
  <c r="G218" i="3"/>
  <c r="E219" i="3"/>
  <c r="G219" i="3"/>
  <c r="E220" i="3"/>
  <c r="G220" i="3"/>
  <c r="E221" i="3"/>
  <c r="G221" i="3"/>
  <c r="E222" i="3"/>
  <c r="G222" i="3"/>
  <c r="E223" i="3"/>
  <c r="G223" i="3"/>
  <c r="E224" i="3"/>
  <c r="G224" i="3"/>
  <c r="E225" i="3"/>
  <c r="G225" i="3"/>
  <c r="E226" i="3"/>
  <c r="G226" i="3"/>
  <c r="E227" i="3"/>
  <c r="G227" i="3"/>
  <c r="E228" i="3"/>
  <c r="G228" i="3"/>
  <c r="E229" i="3"/>
  <c r="G229" i="3"/>
  <c r="E230" i="3"/>
  <c r="G230" i="3"/>
  <c r="E231" i="3"/>
  <c r="G231" i="3"/>
  <c r="E232" i="3"/>
  <c r="G232" i="3"/>
  <c r="E233" i="3"/>
  <c r="G233" i="3"/>
  <c r="E234" i="3"/>
  <c r="G234" i="3"/>
  <c r="E235" i="3"/>
  <c r="G235" i="3"/>
  <c r="E236" i="3"/>
  <c r="G236" i="3"/>
  <c r="E237" i="3"/>
  <c r="G237" i="3"/>
  <c r="E238" i="3"/>
  <c r="G238" i="3"/>
  <c r="E239" i="3"/>
  <c r="G239" i="3"/>
  <c r="E240" i="3"/>
  <c r="G240" i="3"/>
  <c r="E241" i="3"/>
  <c r="G241" i="3"/>
  <c r="E242" i="3"/>
  <c r="G242" i="3"/>
  <c r="E243" i="3"/>
  <c r="G243" i="3"/>
  <c r="E244" i="3"/>
  <c r="G244" i="3"/>
  <c r="E245" i="3"/>
  <c r="G245" i="3"/>
  <c r="E246" i="3"/>
  <c r="G246" i="3"/>
  <c r="E247" i="3"/>
  <c r="G247" i="3"/>
  <c r="E248" i="3"/>
  <c r="G248" i="3"/>
  <c r="E249" i="3"/>
  <c r="G249" i="3"/>
  <c r="E250" i="3"/>
  <c r="G250" i="3"/>
  <c r="E251" i="3"/>
  <c r="G251" i="3"/>
  <c r="E252" i="3"/>
  <c r="G252" i="3"/>
  <c r="E253" i="3"/>
  <c r="G253" i="3"/>
  <c r="E254" i="3"/>
  <c r="G254" i="3"/>
  <c r="E255" i="3"/>
  <c r="G255" i="3"/>
  <c r="E256" i="3"/>
  <c r="G256" i="3"/>
  <c r="E257" i="3"/>
  <c r="G257" i="3"/>
  <c r="E258" i="3"/>
  <c r="G258" i="3"/>
  <c r="E259" i="3"/>
  <c r="G259" i="3"/>
  <c r="E260" i="3"/>
  <c r="G260" i="3"/>
  <c r="E261" i="3"/>
  <c r="G261" i="3"/>
  <c r="E262" i="3"/>
  <c r="G262" i="3"/>
  <c r="E263" i="3"/>
  <c r="G263" i="3"/>
  <c r="E264" i="3"/>
  <c r="G264" i="3"/>
  <c r="E265" i="3"/>
  <c r="E266" i="3"/>
  <c r="E267" i="3"/>
  <c r="E268" i="3"/>
  <c r="G268" i="3"/>
  <c r="E269" i="3"/>
  <c r="G269" i="3"/>
  <c r="E270" i="3"/>
  <c r="G270" i="3"/>
  <c r="E271" i="3"/>
  <c r="G271" i="3"/>
  <c r="E272" i="3"/>
  <c r="G272" i="3"/>
  <c r="E273" i="3"/>
  <c r="G273" i="3"/>
  <c r="E274" i="3"/>
  <c r="G274" i="3"/>
  <c r="E275" i="3"/>
  <c r="G275" i="3"/>
  <c r="E276" i="3"/>
  <c r="G276" i="3"/>
  <c r="E277" i="3"/>
  <c r="G277" i="3"/>
  <c r="E278" i="3"/>
  <c r="G278" i="3"/>
  <c r="E279" i="3"/>
  <c r="G279" i="3"/>
  <c r="E280" i="3"/>
  <c r="G280" i="3"/>
  <c r="E281" i="3"/>
  <c r="G281" i="3"/>
  <c r="E282" i="3"/>
  <c r="G282" i="3"/>
  <c r="E283" i="3"/>
  <c r="G283" i="3"/>
  <c r="E284" i="3"/>
  <c r="G284" i="3"/>
  <c r="E285" i="3"/>
  <c r="G285" i="3"/>
  <c r="E286" i="3"/>
  <c r="G286" i="3"/>
  <c r="E287" i="3"/>
  <c r="E288" i="3"/>
  <c r="E289" i="3"/>
  <c r="E290" i="3"/>
  <c r="E291" i="3"/>
  <c r="E292" i="3"/>
  <c r="G292" i="3"/>
  <c r="E293" i="3"/>
  <c r="G293" i="3"/>
  <c r="E294" i="3"/>
  <c r="G294" i="3"/>
  <c r="E295" i="3"/>
  <c r="G295" i="3"/>
  <c r="E296" i="3"/>
  <c r="G296" i="3"/>
  <c r="E297" i="3"/>
  <c r="G297" i="3"/>
  <c r="E298" i="3"/>
  <c r="G298" i="3"/>
  <c r="E299" i="3"/>
  <c r="G299" i="3"/>
  <c r="E300" i="3"/>
  <c r="E301" i="3"/>
  <c r="G301" i="3"/>
  <c r="E302" i="3"/>
  <c r="G302" i="3"/>
  <c r="E303" i="3"/>
  <c r="E304" i="3"/>
  <c r="G304" i="3"/>
  <c r="E305" i="3"/>
  <c r="G305" i="3"/>
  <c r="E306" i="3"/>
  <c r="G306" i="3"/>
  <c r="E307" i="3"/>
  <c r="G307" i="3"/>
  <c r="E308" i="3"/>
  <c r="G308" i="3"/>
  <c r="E309" i="3"/>
  <c r="G309" i="3"/>
  <c r="E310" i="3"/>
  <c r="G310" i="3"/>
  <c r="E311" i="3"/>
  <c r="G311" i="3"/>
  <c r="E312" i="3"/>
  <c r="G312" i="3"/>
  <c r="E313" i="3"/>
  <c r="G313" i="3"/>
  <c r="E314" i="3"/>
  <c r="G314" i="3"/>
  <c r="E315" i="3"/>
  <c r="G315" i="3"/>
  <c r="E316" i="3"/>
  <c r="G316" i="3"/>
  <c r="E317" i="3"/>
  <c r="G317" i="3"/>
  <c r="E318" i="3"/>
  <c r="E319" i="3"/>
  <c r="E320" i="3"/>
  <c r="G320" i="3"/>
  <c r="E321" i="3"/>
  <c r="G321" i="3"/>
  <c r="E322" i="3"/>
  <c r="G322" i="3"/>
  <c r="E323" i="3"/>
  <c r="G323" i="3"/>
  <c r="E324" i="3"/>
  <c r="G324" i="3"/>
  <c r="E325" i="3"/>
  <c r="G325" i="3"/>
  <c r="E326" i="3"/>
  <c r="E327" i="3"/>
  <c r="E328" i="3"/>
  <c r="E329" i="3"/>
  <c r="E330" i="3"/>
  <c r="E331" i="3"/>
  <c r="G331" i="3"/>
  <c r="E332" i="3"/>
  <c r="G332" i="3"/>
  <c r="E333" i="3"/>
  <c r="G333" i="3"/>
  <c r="E334" i="3"/>
  <c r="G334" i="3"/>
  <c r="E335" i="3"/>
  <c r="G335" i="3"/>
  <c r="E336" i="3"/>
  <c r="E337" i="3"/>
  <c r="E338" i="3"/>
  <c r="E339" i="3"/>
  <c r="E340" i="3"/>
  <c r="E341" i="3"/>
  <c r="E342" i="3"/>
  <c r="G342" i="3"/>
  <c r="E343" i="3"/>
  <c r="G343" i="3"/>
  <c r="E344" i="3"/>
  <c r="G344" i="3"/>
  <c r="E345" i="3"/>
  <c r="G345" i="3"/>
  <c r="E346" i="3"/>
  <c r="G346" i="3"/>
  <c r="E347" i="3"/>
  <c r="G347" i="3"/>
  <c r="E348" i="3"/>
  <c r="G348" i="3"/>
  <c r="E349" i="3"/>
  <c r="E350" i="3"/>
  <c r="E351" i="3"/>
  <c r="E352" i="3"/>
  <c r="E353" i="3"/>
  <c r="G353" i="3"/>
  <c r="E354" i="3"/>
  <c r="G354" i="3"/>
  <c r="E355" i="3"/>
  <c r="G355" i="3"/>
  <c r="E356" i="3"/>
  <c r="G356" i="3"/>
  <c r="E357" i="3"/>
  <c r="G357" i="3"/>
  <c r="E358" i="3"/>
  <c r="G358" i="3"/>
  <c r="E359" i="3"/>
  <c r="G359" i="3"/>
  <c r="E360" i="3"/>
  <c r="G360" i="3"/>
  <c r="E361" i="3"/>
  <c r="G361" i="3"/>
  <c r="E362" i="3"/>
  <c r="G362" i="3"/>
  <c r="E363" i="3"/>
  <c r="E364" i="3"/>
  <c r="E365" i="3"/>
  <c r="G365" i="3"/>
  <c r="E366" i="3"/>
  <c r="G366" i="3"/>
  <c r="E367" i="3"/>
  <c r="G367" i="3"/>
  <c r="E368" i="3"/>
  <c r="G368" i="3"/>
  <c r="E369" i="3"/>
  <c r="G369" i="3"/>
  <c r="E370" i="3"/>
  <c r="G370" i="3"/>
  <c r="E371" i="3"/>
  <c r="G371" i="3"/>
  <c r="G372" i="3"/>
  <c r="G373" i="3"/>
  <c r="E374" i="3"/>
  <c r="E375" i="3"/>
  <c r="G375" i="3"/>
  <c r="E376" i="3"/>
  <c r="G376" i="3"/>
  <c r="E377" i="3"/>
  <c r="G377" i="3"/>
  <c r="E378" i="3"/>
  <c r="G378" i="3"/>
  <c r="E379" i="3"/>
  <c r="E380" i="3"/>
  <c r="G380" i="3"/>
  <c r="E381" i="3"/>
  <c r="G382" i="3"/>
  <c r="G383" i="3"/>
  <c r="G384" i="3"/>
  <c r="G385" i="3"/>
  <c r="G386" i="3"/>
  <c r="G387" i="3"/>
  <c r="E388" i="3"/>
  <c r="G388" i="3"/>
  <c r="E389" i="3"/>
  <c r="G389" i="3"/>
  <c r="E390" i="3"/>
  <c r="G390" i="3"/>
  <c r="E391" i="3"/>
  <c r="G391" i="3"/>
  <c r="E392" i="3"/>
  <c r="G392" i="3"/>
  <c r="E393" i="3"/>
  <c r="G393" i="3"/>
  <c r="E394" i="3"/>
  <c r="E395" i="3"/>
  <c r="G396" i="3"/>
  <c r="G397" i="3"/>
  <c r="G398" i="3"/>
  <c r="G399" i="3"/>
  <c r="G400" i="3"/>
  <c r="G402" i="3"/>
  <c r="G403" i="3"/>
  <c r="E404" i="3"/>
  <c r="E405" i="3"/>
  <c r="E406" i="3"/>
  <c r="E407" i="3"/>
  <c r="E408" i="3"/>
  <c r="E409" i="3"/>
  <c r="E410" i="3"/>
  <c r="E411" i="3"/>
  <c r="E412" i="3"/>
  <c r="G417" i="3"/>
  <c r="G419" i="3"/>
  <c r="G420" i="3"/>
  <c r="G421" i="3"/>
  <c r="E422" i="3"/>
  <c r="E423" i="3"/>
  <c r="E424" i="3"/>
  <c r="E425" i="3"/>
  <c r="G433" i="3"/>
  <c r="G437" i="3"/>
  <c r="G438" i="3"/>
  <c r="G461" i="3"/>
  <c r="G462" i="3"/>
  <c r="G463" i="3"/>
  <c r="J9" i="18"/>
  <c r="K9" i="18"/>
  <c r="J10" i="18"/>
  <c r="K10" i="18"/>
  <c r="J11" i="18"/>
  <c r="K11" i="18"/>
  <c r="J12" i="18"/>
  <c r="K12" i="18"/>
  <c r="J15" i="18"/>
  <c r="K15" i="18"/>
  <c r="J18" i="18"/>
  <c r="K18" i="18"/>
  <c r="J22" i="18"/>
  <c r="K22" i="18"/>
  <c r="J23" i="18"/>
  <c r="K23" i="18"/>
  <c r="J24" i="18"/>
  <c r="K24" i="18"/>
  <c r="J25" i="18"/>
  <c r="K25" i="18"/>
  <c r="J3" i="19"/>
  <c r="K3" i="19"/>
  <c r="J4" i="19"/>
  <c r="K4" i="19"/>
  <c r="J5" i="19"/>
  <c r="K5" i="19"/>
  <c r="J6" i="19"/>
  <c r="K6" i="19"/>
  <c r="J7" i="19"/>
  <c r="K7" i="19"/>
  <c r="J8" i="19"/>
  <c r="K8" i="19"/>
  <c r="J9" i="19"/>
  <c r="K9" i="19"/>
  <c r="J10" i="19"/>
  <c r="K10" i="19"/>
  <c r="J11" i="19"/>
  <c r="K11" i="19"/>
  <c r="J12" i="19"/>
  <c r="K12" i="19"/>
  <c r="J13" i="19"/>
  <c r="K13" i="19"/>
  <c r="J14" i="19"/>
  <c r="K14" i="19"/>
  <c r="J20" i="19"/>
  <c r="K20" i="19"/>
  <c r="J21" i="19"/>
  <c r="K21" i="19"/>
  <c r="J26" i="19"/>
  <c r="K26" i="19"/>
  <c r="J3" i="20"/>
  <c r="K3" i="20"/>
  <c r="J4" i="20"/>
  <c r="K4" i="20"/>
  <c r="J5" i="20"/>
  <c r="K5" i="20"/>
  <c r="J6" i="20"/>
  <c r="K6" i="20"/>
  <c r="J7" i="20"/>
  <c r="K7" i="20"/>
  <c r="J8" i="20"/>
  <c r="K8" i="20"/>
  <c r="J9" i="20"/>
  <c r="K9" i="20"/>
  <c r="J10" i="20"/>
  <c r="K10" i="20"/>
  <c r="J18" i="20"/>
  <c r="K18" i="20"/>
  <c r="J19" i="20"/>
  <c r="K19" i="20"/>
  <c r="J23" i="20"/>
  <c r="K23" i="20"/>
  <c r="J24" i="20"/>
  <c r="K24" i="20"/>
  <c r="J6" i="21"/>
  <c r="K6" i="21"/>
  <c r="J7" i="21"/>
  <c r="K7" i="21"/>
  <c r="J8" i="21"/>
  <c r="K8" i="21"/>
  <c r="J9" i="21"/>
  <c r="K9" i="21"/>
  <c r="J10" i="21"/>
  <c r="K10" i="21"/>
  <c r="J11" i="21"/>
  <c r="K11" i="21"/>
  <c r="J12" i="21"/>
  <c r="K12" i="21"/>
  <c r="J13" i="21"/>
  <c r="K13" i="21"/>
  <c r="J17" i="21"/>
  <c r="K17" i="21"/>
  <c r="J18" i="21"/>
  <c r="K18" i="21"/>
  <c r="J19" i="21"/>
  <c r="K19" i="21"/>
  <c r="J20" i="21"/>
  <c r="K20" i="21"/>
  <c r="J21" i="21"/>
  <c r="K21" i="21"/>
  <c r="J22" i="21"/>
  <c r="K22" i="21"/>
  <c r="J23" i="21"/>
  <c r="K23" i="21"/>
  <c r="J24" i="21"/>
  <c r="K24" i="21"/>
  <c r="J25" i="21"/>
  <c r="K25" i="21"/>
  <c r="J27" i="21"/>
  <c r="K27" i="21"/>
  <c r="J28" i="21"/>
  <c r="K28" i="21"/>
  <c r="J35" i="21"/>
  <c r="K35" i="21"/>
  <c r="J36" i="21"/>
  <c r="K36" i="21"/>
  <c r="J37" i="21"/>
  <c r="K37" i="21"/>
  <c r="J3" i="22"/>
  <c r="K3" i="22"/>
  <c r="J10" i="22"/>
  <c r="K10" i="22"/>
  <c r="J11" i="22"/>
  <c r="K11" i="22"/>
  <c r="J12" i="22"/>
  <c r="K12" i="22"/>
  <c r="J13" i="22"/>
  <c r="K13" i="22"/>
  <c r="J14" i="22"/>
  <c r="K14" i="22"/>
  <c r="J15" i="22"/>
  <c r="K15" i="22"/>
  <c r="J16" i="22"/>
  <c r="K16" i="22"/>
  <c r="J17" i="22"/>
  <c r="K17" i="22"/>
  <c r="J18" i="22"/>
  <c r="K18" i="22"/>
  <c r="J19" i="22"/>
  <c r="J20" i="22"/>
  <c r="J23" i="22"/>
  <c r="K23" i="22"/>
  <c r="J24" i="22"/>
  <c r="K24" i="22"/>
  <c r="J26" i="22"/>
  <c r="K26" i="22"/>
  <c r="J27" i="22"/>
  <c r="K27" i="22"/>
  <c r="J28" i="22"/>
  <c r="K28" i="22"/>
  <c r="J29" i="22"/>
  <c r="K29" i="22"/>
  <c r="J30" i="22"/>
  <c r="K30" i="22"/>
  <c r="J31" i="22"/>
  <c r="K31" i="22"/>
  <c r="J32" i="22"/>
  <c r="K32" i="22"/>
  <c r="J33" i="22"/>
  <c r="K33" i="22"/>
  <c r="J34" i="22"/>
  <c r="K34" i="22"/>
  <c r="J35" i="22"/>
  <c r="K35" i="22"/>
  <c r="J36" i="22"/>
  <c r="K36" i="22"/>
  <c r="J3" i="23"/>
  <c r="K3" i="23"/>
  <c r="J4" i="23"/>
  <c r="K4" i="23"/>
  <c r="J5" i="23"/>
  <c r="K5" i="23"/>
  <c r="J6" i="23"/>
  <c r="K6" i="23"/>
  <c r="J7" i="23"/>
  <c r="K7" i="23"/>
  <c r="J8" i="23"/>
  <c r="K8" i="23"/>
  <c r="J9" i="23"/>
  <c r="K9" i="23"/>
</calcChain>
</file>

<file path=xl/sharedStrings.xml><?xml version="1.0" encoding="utf-8"?>
<sst xmlns="http://schemas.openxmlformats.org/spreadsheetml/2006/main" count="2688" uniqueCount="550">
  <si>
    <t>TP seed date</t>
  </si>
  <si>
    <t>Crop</t>
  </si>
  <si>
    <t>Variety</t>
  </si>
  <si>
    <t>Bed ft</t>
  </si>
  <si>
    <t>DS/TP</t>
  </si>
  <si>
    <t>chard</t>
  </si>
  <si>
    <t>bright lights</t>
  </si>
  <si>
    <t>N/SW 4-8</t>
  </si>
  <si>
    <t>TP</t>
  </si>
  <si>
    <t>H1</t>
  </si>
  <si>
    <t>lettuce</t>
  </si>
  <si>
    <t>romaine</t>
  </si>
  <si>
    <t>YH</t>
  </si>
  <si>
    <t>lettuce head</t>
  </si>
  <si>
    <t>adriana</t>
  </si>
  <si>
    <t>TH</t>
  </si>
  <si>
    <t>Lettuce head</t>
  </si>
  <si>
    <t>ermosa</t>
  </si>
  <si>
    <t>N/SE 7-8</t>
  </si>
  <si>
    <t>winter density</t>
  </si>
  <si>
    <t>as hd</t>
  </si>
  <si>
    <t>da cheong chae</t>
  </si>
  <si>
    <t>F5-6</t>
  </si>
  <si>
    <t>H4</t>
  </si>
  <si>
    <t>red choi</t>
  </si>
  <si>
    <t>G5-8</t>
  </si>
  <si>
    <t>collards</t>
  </si>
  <si>
    <t>champion</t>
  </si>
  <si>
    <t>C5-8</t>
  </si>
  <si>
    <t>kale</t>
  </si>
  <si>
    <t>dino</t>
  </si>
  <si>
    <t>E5-7</t>
  </si>
  <si>
    <t>redbor</t>
  </si>
  <si>
    <t>E8, F7-8</t>
  </si>
  <si>
    <t>winterbor</t>
  </si>
  <si>
    <t>D5-8</t>
  </si>
  <si>
    <t>spinach</t>
  </si>
  <si>
    <t>emu</t>
  </si>
  <si>
    <t>J5-8</t>
  </si>
  <si>
    <t>space</t>
  </si>
  <si>
    <t>I5-8, H7-8</t>
  </si>
  <si>
    <t>choi</t>
  </si>
  <si>
    <t>black summer</t>
  </si>
  <si>
    <t>N/SE 9-10</t>
  </si>
  <si>
    <t>fireball</t>
  </si>
  <si>
    <t>marvel of four seasons</t>
  </si>
  <si>
    <t>N/SE 11-12</t>
  </si>
  <si>
    <t>Leeks</t>
  </si>
  <si>
    <t>bandit</t>
  </si>
  <si>
    <t>NE</t>
  </si>
  <si>
    <t>prizetaker</t>
  </si>
  <si>
    <t>tadorna</t>
  </si>
  <si>
    <t>Onions</t>
  </si>
  <si>
    <t>Ailsa Craig</t>
  </si>
  <si>
    <t>Hu</t>
  </si>
  <si>
    <t>Copra</t>
  </si>
  <si>
    <t>Cortland</t>
  </si>
  <si>
    <t>Gunnison</t>
  </si>
  <si>
    <t>Mustang</t>
  </si>
  <si>
    <t>Purplette</t>
  </si>
  <si>
    <t>Red Long of Tropea</t>
  </si>
  <si>
    <t>Red Wing</t>
  </si>
  <si>
    <t>Superstar</t>
  </si>
  <si>
    <t>N/SE 13, N/SW 1</t>
  </si>
  <si>
    <t>waldmann's dark green</t>
  </si>
  <si>
    <t>CSA</t>
  </si>
  <si>
    <t>pepper</t>
  </si>
  <si>
    <t>apple</t>
  </si>
  <si>
    <t>N/SW 1-3</t>
  </si>
  <si>
    <t>H2</t>
  </si>
  <si>
    <t>carmen</t>
  </si>
  <si>
    <t>N/SE 10-13</t>
  </si>
  <si>
    <t>king of the north</t>
  </si>
  <si>
    <t>N/SE 6-9</t>
  </si>
  <si>
    <t>Scallion, early</t>
  </si>
  <si>
    <t>SG</t>
  </si>
  <si>
    <t>Scallion, late</t>
  </si>
  <si>
    <t>eggplant</t>
  </si>
  <si>
    <t>black beauty</t>
  </si>
  <si>
    <t>ping tuang</t>
  </si>
  <si>
    <t>tomato</t>
  </si>
  <si>
    <t>black prince</t>
  </si>
  <si>
    <t>N/SE 8-11</t>
  </si>
  <si>
    <t>H3</t>
  </si>
  <si>
    <t>celebrity</t>
  </si>
  <si>
    <t>cobra</t>
  </si>
  <si>
    <t>N/SW 9-13</t>
  </si>
  <si>
    <t>moskovich</t>
  </si>
  <si>
    <t>moskovitch</t>
  </si>
  <si>
    <t>purple russian</t>
  </si>
  <si>
    <t>N/SE 6-7</t>
  </si>
  <si>
    <t>striped german</t>
  </si>
  <si>
    <t>yellow perfection</t>
  </si>
  <si>
    <t>N/SE 12-13, N/SW 1-3</t>
  </si>
  <si>
    <t>hansel</t>
  </si>
  <si>
    <t>N/SE 5</t>
  </si>
  <si>
    <t>machiaw</t>
  </si>
  <si>
    <t>N/SE 3-5</t>
  </si>
  <si>
    <t>orient charm</t>
  </si>
  <si>
    <t>N/SE 3-4</t>
  </si>
  <si>
    <t>orient express</t>
  </si>
  <si>
    <t>N/SE 1-2</t>
  </si>
  <si>
    <t>celeriac</t>
  </si>
  <si>
    <t>diamant</t>
  </si>
  <si>
    <t>celery</t>
  </si>
  <si>
    <t>conquistador</t>
  </si>
  <si>
    <t>parsley</t>
  </si>
  <si>
    <t>dark green italian</t>
  </si>
  <si>
    <t>forest green</t>
  </si>
  <si>
    <t>Asian greens</t>
  </si>
  <si>
    <t>Longevity</t>
  </si>
  <si>
    <t>Vitamin Greens</t>
  </si>
  <si>
    <t>Win win choi</t>
  </si>
  <si>
    <t>Cabbage</t>
  </si>
  <si>
    <t>Alcosa</t>
  </si>
  <si>
    <t>caraflex</t>
  </si>
  <si>
    <t>forao</t>
  </si>
  <si>
    <t>Red Express</t>
  </si>
  <si>
    <t>tendersweet</t>
  </si>
  <si>
    <t>Kale</t>
  </si>
  <si>
    <t>Redbor</t>
  </si>
  <si>
    <t>Winterbor</t>
  </si>
  <si>
    <t>Chard</t>
  </si>
  <si>
    <t>Bright Lights</t>
  </si>
  <si>
    <t>beans</t>
  </si>
  <si>
    <t>provider</t>
  </si>
  <si>
    <t>green beans</t>
  </si>
  <si>
    <t>foremost</t>
  </si>
  <si>
    <t>B1-4</t>
  </si>
  <si>
    <t>F1-4</t>
  </si>
  <si>
    <t>cucumber</t>
  </si>
  <si>
    <t>diva</t>
  </si>
  <si>
    <t>genuine</t>
  </si>
  <si>
    <t>summer squash</t>
  </si>
  <si>
    <t>zephyr</t>
  </si>
  <si>
    <t>A1-4 B1-4 C1-2</t>
  </si>
  <si>
    <t>zucchini</t>
  </si>
  <si>
    <t>sultan</t>
  </si>
  <si>
    <t>C3-4 D1-4 E1-4</t>
  </si>
  <si>
    <t>salvia</t>
  </si>
  <si>
    <t>marble arch</t>
  </si>
  <si>
    <t>Sup</t>
  </si>
  <si>
    <t>snapdragon, 1</t>
  </si>
  <si>
    <t>costa mix</t>
  </si>
  <si>
    <t>rocket mix</t>
  </si>
  <si>
    <t>statice, 1</t>
  </si>
  <si>
    <t>pacific</t>
  </si>
  <si>
    <t>sunset</t>
  </si>
  <si>
    <t>Broccoli</t>
  </si>
  <si>
    <t>Arcadia</t>
  </si>
  <si>
    <t>Belstar</t>
  </si>
  <si>
    <t>Blue wind</t>
  </si>
  <si>
    <t>Packman</t>
  </si>
  <si>
    <t>Cauliflower</t>
  </si>
  <si>
    <t>Cheddar</t>
  </si>
  <si>
    <t>Fremont</t>
  </si>
  <si>
    <t>Snowcrown</t>
  </si>
  <si>
    <t>Kohlrabi</t>
  </si>
  <si>
    <t>Purple</t>
  </si>
  <si>
    <t>White</t>
  </si>
  <si>
    <t>Lettuce, early</t>
  </si>
  <si>
    <t>ORCH</t>
  </si>
  <si>
    <t>black seeded simpson</t>
  </si>
  <si>
    <t>dark lollo rossa</t>
  </si>
  <si>
    <t>galactic</t>
  </si>
  <si>
    <t>green star</t>
  </si>
  <si>
    <t>red sails</t>
  </si>
  <si>
    <t>tropicana</t>
  </si>
  <si>
    <t>vulcan</t>
  </si>
  <si>
    <t>Lettuce, late</t>
  </si>
  <si>
    <t>basil</t>
  </si>
  <si>
    <t>dark opal</t>
  </si>
  <si>
    <t>genovese</t>
  </si>
  <si>
    <t>AKW</t>
  </si>
  <si>
    <t>purple opal</t>
  </si>
  <si>
    <t>thai</t>
  </si>
  <si>
    <t>calliope</t>
  </si>
  <si>
    <t>louisiana long green</t>
  </si>
  <si>
    <t>nadia</t>
  </si>
  <si>
    <t>orient charmer</t>
  </si>
  <si>
    <t>NW 6, N/SW 7</t>
  </si>
  <si>
    <t>titan</t>
  </si>
  <si>
    <t>N/SW 5, SW 6</t>
  </si>
  <si>
    <t>peppers, hot</t>
  </si>
  <si>
    <t>ancho</t>
  </si>
  <si>
    <t>cherry bomb</t>
  </si>
  <si>
    <t>fish</t>
  </si>
  <si>
    <t>jalapeno</t>
  </si>
  <si>
    <t>red rocket</t>
  </si>
  <si>
    <t>serrano</t>
  </si>
  <si>
    <t>peppers, sweet</t>
  </si>
  <si>
    <t>cal wonder orange</t>
  </si>
  <si>
    <t>double up</t>
  </si>
  <si>
    <t>golden treasure</t>
  </si>
  <si>
    <t>jimmy nardello</t>
  </si>
  <si>
    <t>orion</t>
  </si>
  <si>
    <t>round of hungary</t>
  </si>
  <si>
    <t>snapdragon</t>
  </si>
  <si>
    <t>rocket</t>
  </si>
  <si>
    <t>tomatillo</t>
  </si>
  <si>
    <t>goldie</t>
  </si>
  <si>
    <t>toma verde</t>
  </si>
  <si>
    <t>verde puebla</t>
  </si>
  <si>
    <t>big beef</t>
  </si>
  <si>
    <t>black krim</t>
  </si>
  <si>
    <t>brandywine</t>
  </si>
  <si>
    <t>chadwick cherry</t>
  </si>
  <si>
    <t>cherokee purple</t>
  </si>
  <si>
    <t>crimson sprinter</t>
  </si>
  <si>
    <t>currant, sweet pea</t>
  </si>
  <si>
    <t>garden peach</t>
  </si>
  <si>
    <t>green zebra</t>
  </si>
  <si>
    <t>hog heart</t>
  </si>
  <si>
    <t>isis candy</t>
  </si>
  <si>
    <t>sungold</t>
  </si>
  <si>
    <t>valencia</t>
  </si>
  <si>
    <t>zinnia</t>
  </si>
  <si>
    <t>benary's giant mix</t>
  </si>
  <si>
    <t>bells of ireland</t>
  </si>
  <si>
    <t>borage</t>
  </si>
  <si>
    <t>blue horizon</t>
  </si>
  <si>
    <t>white</t>
  </si>
  <si>
    <t>calendula, 1</t>
  </si>
  <si>
    <t>flashback</t>
  </si>
  <si>
    <t>celosia</t>
  </si>
  <si>
    <t>chief mix</t>
  </si>
  <si>
    <t>gomphrena, 1</t>
  </si>
  <si>
    <t>QIS formula mix</t>
  </si>
  <si>
    <t>strawberry fields</t>
  </si>
  <si>
    <t>snapdragon, 2</t>
  </si>
  <si>
    <t>statice, 2</t>
  </si>
  <si>
    <t>strawflower</t>
  </si>
  <si>
    <t>apricot</t>
  </si>
  <si>
    <t>cucumber, 1</t>
  </si>
  <si>
    <t>vertina</t>
  </si>
  <si>
    <t>Melons, early</t>
  </si>
  <si>
    <t>athena</t>
  </si>
  <si>
    <t>RU</t>
  </si>
  <si>
    <t>halona</t>
  </si>
  <si>
    <t>san juan</t>
  </si>
  <si>
    <t>okra</t>
  </si>
  <si>
    <t>cajun delight</t>
  </si>
  <si>
    <t>red velvet</t>
  </si>
  <si>
    <t>pumpkin</t>
  </si>
  <si>
    <t>baby bear</t>
  </si>
  <si>
    <t>charisma</t>
  </si>
  <si>
    <t>tom fox</t>
  </si>
  <si>
    <t>s squash, 1</t>
  </si>
  <si>
    <t>costata romanesca</t>
  </si>
  <si>
    <t>lebanese</t>
  </si>
  <si>
    <t>raven</t>
  </si>
  <si>
    <t>Squash, win, grp 1</t>
  </si>
  <si>
    <t>blue hubbard</t>
  </si>
  <si>
    <t>red kuri</t>
  </si>
  <si>
    <t>Squash, win, grp 2</t>
  </si>
  <si>
    <t>buttercup</t>
  </si>
  <si>
    <t>cha cha (kabocha)</t>
  </si>
  <si>
    <t>spaghetti</t>
  </si>
  <si>
    <t>Squash, win, grp 3</t>
  </si>
  <si>
    <t>carnival (acorn)</t>
  </si>
  <si>
    <t>MI</t>
  </si>
  <si>
    <t>metro pmr (bnut)</t>
  </si>
  <si>
    <t>table queen (acorn)</t>
  </si>
  <si>
    <t>waltham (bnut)</t>
  </si>
  <si>
    <t>Squash, win, grp 4</t>
  </si>
  <si>
    <t>delicata</t>
  </si>
  <si>
    <t>sweet dumpling</t>
  </si>
  <si>
    <t>Watermelons, early</t>
  </si>
  <si>
    <t>crimson sweet</t>
  </si>
  <si>
    <t>early moonbeam</t>
  </si>
  <si>
    <t>sugar baby</t>
  </si>
  <si>
    <t>sunshine</t>
  </si>
  <si>
    <t>sweet favorite</t>
  </si>
  <si>
    <t>amaranth</t>
  </si>
  <si>
    <t>black tip wheat</t>
  </si>
  <si>
    <t>calendula, 2</t>
  </si>
  <si>
    <t>gomphrena, 2</t>
  </si>
  <si>
    <t>red broom corn</t>
  </si>
  <si>
    <t>snapdragon, 3</t>
  </si>
  <si>
    <t>sorghum</t>
  </si>
  <si>
    <t>texas black</t>
  </si>
  <si>
    <t>zinnia, 1</t>
  </si>
  <si>
    <t>salmon rose</t>
  </si>
  <si>
    <t>sunflower, 1</t>
  </si>
  <si>
    <t>autumn beauty</t>
  </si>
  <si>
    <t>ring of fire</t>
  </si>
  <si>
    <t>the joker</t>
  </si>
  <si>
    <t>buffalo</t>
  </si>
  <si>
    <t>tomato- cherry</t>
  </si>
  <si>
    <t>Bhn-624</t>
  </si>
  <si>
    <t>favorita</t>
  </si>
  <si>
    <t>cucumber, 2</t>
  </si>
  <si>
    <t>marketmore</t>
  </si>
  <si>
    <t>national pickling</t>
  </si>
  <si>
    <t>Melons, late</t>
  </si>
  <si>
    <t>honey orange</t>
  </si>
  <si>
    <t>sarah's choice</t>
  </si>
  <si>
    <t>s squash, 2</t>
  </si>
  <si>
    <t>goldy</t>
  </si>
  <si>
    <t>sunburst</t>
  </si>
  <si>
    <t>zephr</t>
  </si>
  <si>
    <t>Watermelons, late</t>
  </si>
  <si>
    <t>sunflower</t>
  </si>
  <si>
    <t>soraya</t>
  </si>
  <si>
    <t>calendula, 3</t>
  </si>
  <si>
    <t>zinnia, 2</t>
  </si>
  <si>
    <t>brussels sprouts</t>
  </si>
  <si>
    <t>oliver</t>
  </si>
  <si>
    <t>AKE</t>
  </si>
  <si>
    <t>roodnerf</t>
  </si>
  <si>
    <t>cauliflower, late</t>
  </si>
  <si>
    <t>graffiti</t>
  </si>
  <si>
    <t>veronica</t>
  </si>
  <si>
    <t>sunflower, 2</t>
  </si>
  <si>
    <t>sonja</t>
  </si>
  <si>
    <t>strawberry blonde</t>
  </si>
  <si>
    <t>cucumber, 3</t>
  </si>
  <si>
    <t>s squash, 3</t>
  </si>
  <si>
    <t>cash flow</t>
  </si>
  <si>
    <t>sebring</t>
  </si>
  <si>
    <t>zinnia, 3</t>
  </si>
  <si>
    <t>carmine rose</t>
  </si>
  <si>
    <t>broccoli, late</t>
  </si>
  <si>
    <t>arcadia</t>
  </si>
  <si>
    <t>diplomat</t>
  </si>
  <si>
    <t>gypsy</t>
  </si>
  <si>
    <t>marathon</t>
  </si>
  <si>
    <t>cabbage, late</t>
  </si>
  <si>
    <t>mammoth red rock</t>
  </si>
  <si>
    <t>ruby perfection</t>
  </si>
  <si>
    <t>storage no. 4</t>
  </si>
  <si>
    <t>cheddar</t>
  </si>
  <si>
    <t>snow crown</t>
  </si>
  <si>
    <t>chard, late</t>
  </si>
  <si>
    <t>chinese cabbage, late</t>
  </si>
  <si>
    <t>minuet</t>
  </si>
  <si>
    <t>rubicon</t>
  </si>
  <si>
    <t>kale, late</t>
  </si>
  <si>
    <t>kohlrabi</t>
  </si>
  <si>
    <t>eder</t>
  </si>
  <si>
    <t>kolibri</t>
  </si>
  <si>
    <t>cucumber, 4</t>
  </si>
  <si>
    <t>s squash, 4</t>
  </si>
  <si>
    <t>costata romanesco</t>
  </si>
  <si>
    <t>scallion</t>
  </si>
  <si>
    <t>deep purple</t>
  </si>
  <si>
    <t>hardy white</t>
  </si>
  <si>
    <t>A1-4</t>
  </si>
  <si>
    <t>sunflower, 3</t>
  </si>
  <si>
    <t>N/SE 1-7</t>
  </si>
  <si>
    <t>chinese cabbage</t>
  </si>
  <si>
    <t>N/SW 6-8</t>
  </si>
  <si>
    <t>N/SE 12-13, N/SW 1</t>
  </si>
  <si>
    <t>N/SW 10-13</t>
  </si>
  <si>
    <t>N/SW 6-9</t>
  </si>
  <si>
    <t>N/SW 2-5</t>
  </si>
  <si>
    <t>komatsuna head</t>
  </si>
  <si>
    <t>N/SW 2</t>
  </si>
  <si>
    <t>lettuce hd</t>
  </si>
  <si>
    <t>I1-4</t>
  </si>
  <si>
    <t>roxy</t>
  </si>
  <si>
    <t>J1-4</t>
  </si>
  <si>
    <t>H1-4</t>
  </si>
  <si>
    <t>N/SW 9-11</t>
  </si>
  <si>
    <t>pac choi heads</t>
  </si>
  <si>
    <t>N/SW 10</t>
  </si>
  <si>
    <t>N/SW 3-4</t>
  </si>
  <si>
    <t>G1-4</t>
  </si>
  <si>
    <t>red cross</t>
  </si>
  <si>
    <t>F1-2</t>
  </si>
  <si>
    <t>N/SW 12-13</t>
  </si>
  <si>
    <t>N/SW 5</t>
  </si>
  <si>
    <t>tatsoi head</t>
  </si>
  <si>
    <t>giant winter</t>
  </si>
  <si>
    <t>E-G 5-8</t>
  </si>
  <si>
    <t>regiment</t>
  </si>
  <si>
    <t>H-I 5-8, J7-8</t>
  </si>
  <si>
    <t>B-D 5-8</t>
  </si>
  <si>
    <t>Plant Date</t>
  </si>
  <si>
    <t>DS</t>
  </si>
  <si>
    <t>Shallots</t>
  </si>
  <si>
    <t>Arugula, early</t>
  </si>
  <si>
    <t>Radish, early</t>
  </si>
  <si>
    <t>Spinach, early</t>
  </si>
  <si>
    <t>SW</t>
  </si>
  <si>
    <t>Radish, Daikon</t>
  </si>
  <si>
    <t>Spinach, late</t>
  </si>
  <si>
    <t>Radish, late</t>
  </si>
  <si>
    <t>plant date</t>
  </si>
  <si>
    <t># of beds</t>
  </si>
  <si>
    <t>house</t>
  </si>
  <si>
    <t>or house bed #</t>
  </si>
  <si>
    <t>or field</t>
  </si>
  <si>
    <t>carrot</t>
  </si>
  <si>
    <t>nelson</t>
  </si>
  <si>
    <t>sugar snax</t>
  </si>
  <si>
    <t>Kale – sm</t>
  </si>
  <si>
    <t>red russian</t>
  </si>
  <si>
    <t>N/SE 4</t>
  </si>
  <si>
    <t>mustard</t>
  </si>
  <si>
    <t>red giant</t>
  </si>
  <si>
    <t>N/SE 6</t>
  </si>
  <si>
    <t xml:space="preserve">radish </t>
  </si>
  <si>
    <t>davignon</t>
  </si>
  <si>
    <t>N/SE 1</t>
  </si>
  <si>
    <t>altaglobe</t>
  </si>
  <si>
    <t>N/SE 2</t>
  </si>
  <si>
    <t>scallions</t>
  </si>
  <si>
    <t>purple</t>
  </si>
  <si>
    <t>N/SW 3</t>
  </si>
  <si>
    <t>turnip</t>
  </si>
  <si>
    <t>scarlet queen</t>
  </si>
  <si>
    <t>G1-2</t>
  </si>
  <si>
    <t>hakurei</t>
  </si>
  <si>
    <t>G3-4</t>
  </si>
  <si>
    <t>carrots</t>
  </si>
  <si>
    <t>brass sm</t>
  </si>
  <si>
    <t>lett sm</t>
  </si>
  <si>
    <t>beet</t>
  </si>
  <si>
    <t>early wonder tall top</t>
  </si>
  <si>
    <t>H1-2, I1-4</t>
  </si>
  <si>
    <t>lettuce sm</t>
  </si>
  <si>
    <t>N/SE 3</t>
  </si>
  <si>
    <t>rouge d'hiver</t>
  </si>
  <si>
    <t>H5-6</t>
  </si>
  <si>
    <t>aruba</t>
  </si>
  <si>
    <t>green lollo</t>
  </si>
  <si>
    <t>H3-4</t>
  </si>
  <si>
    <t>parsnip</t>
  </si>
  <si>
    <t>javelin</t>
  </si>
  <si>
    <t>crunch royale</t>
  </si>
  <si>
    <t>lizianthus</t>
  </si>
  <si>
    <t>shunkyo</t>
  </si>
  <si>
    <t>fennel</t>
  </si>
  <si>
    <t>grosfruchtiger</t>
  </si>
  <si>
    <t>potato</t>
  </si>
  <si>
    <t>carola</t>
  </si>
  <si>
    <t>reddale</t>
  </si>
  <si>
    <t>Fin Rose Fingerling</t>
  </si>
  <si>
    <t>gold rush russet</t>
  </si>
  <si>
    <t>french fingerling</t>
  </si>
  <si>
    <t>burbank russet</t>
  </si>
  <si>
    <t>yukon gold</t>
  </si>
  <si>
    <t>kenebec</t>
  </si>
  <si>
    <t>Pontiac red</t>
  </si>
  <si>
    <t>Adirondack blue</t>
  </si>
  <si>
    <t>nasturtium</t>
  </si>
  <si>
    <t>jewel mix</t>
  </si>
  <si>
    <t>Beets</t>
  </si>
  <si>
    <t>Chioggia</t>
  </si>
  <si>
    <t>Early wonder tall top</t>
  </si>
  <si>
    <t>Touchstone gold</t>
  </si>
  <si>
    <t>Red Ace</t>
  </si>
  <si>
    <t>detroit dark red</t>
  </si>
  <si>
    <t>Carrots</t>
  </si>
  <si>
    <t>Mokum</t>
  </si>
  <si>
    <t>Ya ya</t>
  </si>
  <si>
    <t>Napoli</t>
  </si>
  <si>
    <t>Beans, 1</t>
  </si>
  <si>
    <t>dragon langerie</t>
  </si>
  <si>
    <t>procut orange</t>
  </si>
  <si>
    <t>sunrich orange summer</t>
  </si>
  <si>
    <t>Beans, 2</t>
  </si>
  <si>
    <t>royal burgundy</t>
  </si>
  <si>
    <t>edamame</t>
  </si>
  <si>
    <t>envy</t>
  </si>
  <si>
    <t>Sweet corn, 1</t>
  </si>
  <si>
    <t>temptation</t>
  </si>
  <si>
    <t>fleet (treated)</t>
  </si>
  <si>
    <t>Beans, 3</t>
  </si>
  <si>
    <t>jade</t>
  </si>
  <si>
    <t>butterbean</t>
  </si>
  <si>
    <t>flint corn</t>
  </si>
  <si>
    <t>jeremy's grandpa's</t>
  </si>
  <si>
    <t>popcorn</t>
  </si>
  <si>
    <t>robust</t>
  </si>
  <si>
    <t>dakota black</t>
  </si>
  <si>
    <t>sweet corn, 2</t>
  </si>
  <si>
    <t>spring treat</t>
  </si>
  <si>
    <t>beet, late</t>
  </si>
  <si>
    <t>red ace</t>
  </si>
  <si>
    <t>long season</t>
  </si>
  <si>
    <t>chioggia</t>
  </si>
  <si>
    <t>golden detroit</t>
  </si>
  <si>
    <t>forono</t>
  </si>
  <si>
    <t>carrot, late</t>
  </si>
  <si>
    <t>yellowstone</t>
  </si>
  <si>
    <t>napoli</t>
  </si>
  <si>
    <t>bolero</t>
  </si>
  <si>
    <t>purple haze</t>
  </si>
  <si>
    <t>rutabaga</t>
  </si>
  <si>
    <t>laurention</t>
  </si>
  <si>
    <t>helenor</t>
  </si>
  <si>
    <t>sweet corn, 3</t>
  </si>
  <si>
    <t>whiteout</t>
  </si>
  <si>
    <t>Space</t>
  </si>
  <si>
    <t>cilantro</t>
  </si>
  <si>
    <t>santo</t>
  </si>
  <si>
    <t>N/SW 8</t>
  </si>
  <si>
    <t>dill</t>
  </si>
  <si>
    <t>fernleaf</t>
  </si>
  <si>
    <t>N/SW 11</t>
  </si>
  <si>
    <t>encore</t>
  </si>
  <si>
    <t>N/SE 8</t>
  </si>
  <si>
    <t>minutina sm</t>
  </si>
  <si>
    <t>mizuna</t>
  </si>
  <si>
    <t>waido</t>
  </si>
  <si>
    <t>beet sm</t>
  </si>
  <si>
    <t>bulls blood</t>
  </si>
  <si>
    <t>N/SE 5-10</t>
  </si>
  <si>
    <t>N/SW 9</t>
  </si>
  <si>
    <t>kale sm</t>
  </si>
  <si>
    <t>F3-4</t>
  </si>
  <si>
    <t>D1-2</t>
  </si>
  <si>
    <t>mustard sm</t>
  </si>
  <si>
    <t>C1-2</t>
  </si>
  <si>
    <t>N/SE 11</t>
  </si>
  <si>
    <t>tatsoi sm</t>
  </si>
  <si>
    <t>tokyo bekana sm</t>
  </si>
  <si>
    <t>N/SE 9</t>
  </si>
  <si>
    <t>yukina savoy sm</t>
  </si>
  <si>
    <t>N/SE 7</t>
  </si>
  <si>
    <t>radish</t>
  </si>
  <si>
    <t>cherry belle</t>
  </si>
  <si>
    <t>N/SW 1-2</t>
  </si>
  <si>
    <t>J5-6</t>
  </si>
  <si>
    <t>N/SE 10</t>
  </si>
  <si>
    <t>N/SE 11-13</t>
  </si>
  <si>
    <t>E 1-4</t>
  </si>
  <si>
    <t>D3-4</t>
  </si>
  <si>
    <t>C3-4</t>
  </si>
  <si>
    <t>OFCP</t>
  </si>
  <si>
    <t># of plants</t>
  </si>
  <si>
    <t>HOUSE 1</t>
  </si>
  <si>
    <t>sp2</t>
  </si>
  <si>
    <t>fa6</t>
  </si>
  <si>
    <t>Bed</t>
  </si>
  <si>
    <t>plants/bed</t>
  </si>
  <si>
    <t>House</t>
  </si>
  <si>
    <t>HOUSE 2</t>
  </si>
  <si>
    <t>su1</t>
  </si>
  <si>
    <t>fa4</t>
  </si>
  <si>
    <t>HOUSE 3</t>
  </si>
  <si>
    <t>su3 fa2 fa3</t>
  </si>
  <si>
    <t>Sp 1 su 2 sp 3</t>
  </si>
  <si>
    <t>fa1 fa 5</t>
  </si>
  <si>
    <t>TEACHING HOUSE</t>
  </si>
  <si>
    <t>YAKELEY SALAD PALACE</t>
  </si>
  <si>
    <t>each bed is 4 bed equivalents</t>
  </si>
  <si>
    <t>HOUSE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</si>
</sst>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d\-mmm;@"/>
    <numFmt numFmtId="166" formatCode="m/d;@"/>
    <numFmt numFmtId="167" formatCode="[$$-409]#,##0.00;[Red]\-[$$-409]#,##0.00"/>
    <numFmt numFmtId="168" formatCode="mm/dd/yy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16" fontId="0" fillId="0" borderId="1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/>
    <xf numFmtId="164" fontId="1" fillId="0" borderId="3" xfId="0" applyNumberFormat="1" applyFont="1" applyBorder="1"/>
    <xf numFmtId="2" fontId="1" fillId="0" borderId="3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2" xfId="0" applyNumberFormat="1" applyBorder="1"/>
    <xf numFmtId="16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2" xfId="0" applyNumberFormat="1" applyBorder="1"/>
    <xf numFmtId="16" fontId="0" fillId="0" borderId="1" xfId="0" applyNumberFormat="1" applyFont="1" applyBorder="1" applyAlignment="1">
      <alignment horizontal="center"/>
    </xf>
    <xf numFmtId="2" fontId="0" fillId="0" borderId="2" xfId="0" applyNumberFormat="1" applyFont="1" applyBorder="1"/>
    <xf numFmtId="16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/>
    <xf numFmtId="165" fontId="1" fillId="0" borderId="3" xfId="0" applyNumberFormat="1" applyFont="1" applyBorder="1"/>
    <xf numFmtId="165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0" applyNumberFormat="1" applyBorder="1"/>
    <xf numFmtId="0" fontId="0" fillId="0" borderId="0" xfId="0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0" fontId="0" fillId="0" borderId="0" xfId="0" applyNumberFormat="1"/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2" xfId="0" applyNumberFormat="1" applyBorder="1" applyAlignment="1">
      <alignment horizontal="center"/>
    </xf>
    <xf numFmtId="16" fontId="0" fillId="0" borderId="4" xfId="0" applyNumberFormat="1" applyFont="1" applyBorder="1" applyAlignment="1">
      <alignment horizontal="center"/>
    </xf>
    <xf numFmtId="2" fontId="0" fillId="0" borderId="0" xfId="0" applyNumberFormat="1" applyFont="1"/>
    <xf numFmtId="1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65" fontId="0" fillId="0" borderId="0" xfId="0" applyNumberFormat="1" applyBorder="1"/>
    <xf numFmtId="16" fontId="0" fillId="0" borderId="0" xfId="0" applyNumberFormat="1" applyAlignment="1">
      <alignment horizontal="right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8" fontId="0" fillId="0" borderId="0" xfId="0" applyNumberFormat="1"/>
    <xf numFmtId="165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63"/>
  <sheetViews>
    <sheetView zoomScale="85" zoomScaleNormal="85" workbookViewId="0">
      <selection activeCell="L15" sqref="L15"/>
    </sheetView>
  </sheetViews>
  <sheetFormatPr defaultRowHeight="12.75" x14ac:dyDescent="0.2"/>
  <cols>
    <col min="1" max="1" width="10.7109375" style="22" customWidth="1"/>
    <col min="2" max="2" width="19.7109375" style="2" customWidth="1"/>
    <col min="3" max="3" width="18.7109375" style="3" customWidth="1"/>
    <col min="4" max="4" width="18.42578125" style="4" customWidth="1"/>
    <col min="5" max="5" width="9.85546875" style="3" customWidth="1"/>
    <col min="6" max="6" width="7.140625" style="4" customWidth="1"/>
    <col min="7" max="7" width="10.28515625" style="5" customWidth="1"/>
    <col min="8" max="8" width="6.85546875" style="23" customWidth="1"/>
    <col min="9" max="9" width="9.140625" style="24"/>
    <col min="10" max="252" width="9.140625" style="25"/>
  </cols>
  <sheetData>
    <row r="1" spans="1:252" ht="25.5" x14ac:dyDescent="0.2">
      <c r="A1" s="50" t="s">
        <v>388</v>
      </c>
      <c r="B1" s="51" t="s">
        <v>1</v>
      </c>
      <c r="C1" s="51" t="s">
        <v>2</v>
      </c>
      <c r="D1" s="52" t="s">
        <v>3</v>
      </c>
      <c r="E1" s="53" t="s">
        <v>389</v>
      </c>
      <c r="F1" s="54" t="s">
        <v>4</v>
      </c>
      <c r="G1" s="54" t="s">
        <v>0</v>
      </c>
      <c r="H1" s="54" t="s">
        <v>390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x14ac:dyDescent="0.2">
      <c r="A2" s="26"/>
      <c r="B2" s="27"/>
      <c r="C2" s="27"/>
      <c r="D2" s="28" t="s">
        <v>391</v>
      </c>
      <c r="E2" s="29"/>
      <c r="F2" s="30"/>
      <c r="G2" s="30"/>
      <c r="H2" s="30" t="s">
        <v>392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12" customHeight="1" x14ac:dyDescent="0.2">
      <c r="A3" s="1">
        <v>39847</v>
      </c>
      <c r="B3" s="12" t="s">
        <v>393</v>
      </c>
      <c r="C3" s="12" t="s">
        <v>394</v>
      </c>
      <c r="D3" s="5" t="s">
        <v>363</v>
      </c>
      <c r="E3" s="12">
        <v>6</v>
      </c>
      <c r="F3" s="15" t="s">
        <v>379</v>
      </c>
      <c r="H3" s="31" t="s">
        <v>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x14ac:dyDescent="0.2">
      <c r="A4" s="1">
        <v>39847</v>
      </c>
      <c r="B4" s="12" t="s">
        <v>393</v>
      </c>
      <c r="C4" s="12" t="s">
        <v>395</v>
      </c>
      <c r="D4" s="5" t="s">
        <v>370</v>
      </c>
      <c r="E4" s="12">
        <v>4</v>
      </c>
      <c r="F4" s="15" t="s">
        <v>379</v>
      </c>
      <c r="H4" s="31" t="s">
        <v>9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x14ac:dyDescent="0.2">
      <c r="A5" s="1">
        <v>39847</v>
      </c>
      <c r="B5" s="12" t="s">
        <v>41</v>
      </c>
      <c r="C5" s="12" t="s">
        <v>42</v>
      </c>
      <c r="D5" s="15" t="s">
        <v>95</v>
      </c>
      <c r="E5" s="12">
        <v>2</v>
      </c>
      <c r="F5" s="15" t="s">
        <v>379</v>
      </c>
      <c r="H5" s="31" t="s">
        <v>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x14ac:dyDescent="0.2">
      <c r="A6" s="1">
        <v>39847</v>
      </c>
      <c r="B6" s="12" t="s">
        <v>396</v>
      </c>
      <c r="C6" s="12" t="s">
        <v>397</v>
      </c>
      <c r="D6" s="15" t="s">
        <v>398</v>
      </c>
      <c r="E6" s="12">
        <v>2</v>
      </c>
      <c r="F6" s="15" t="s">
        <v>379</v>
      </c>
      <c r="H6" s="31" t="s">
        <v>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x14ac:dyDescent="0.2">
      <c r="A7" s="1">
        <v>39847</v>
      </c>
      <c r="B7" s="12" t="s">
        <v>399</v>
      </c>
      <c r="C7" s="12" t="s">
        <v>400</v>
      </c>
      <c r="D7" s="5" t="s">
        <v>401</v>
      </c>
      <c r="E7" s="12">
        <v>2</v>
      </c>
      <c r="F7" s="15" t="s">
        <v>379</v>
      </c>
      <c r="H7" s="31" t="s">
        <v>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x14ac:dyDescent="0.2">
      <c r="A8" s="1">
        <v>39847</v>
      </c>
      <c r="B8" s="12" t="s">
        <v>402</v>
      </c>
      <c r="C8" s="12" t="s">
        <v>403</v>
      </c>
      <c r="D8" s="5" t="s">
        <v>404</v>
      </c>
      <c r="E8" s="12">
        <v>2</v>
      </c>
      <c r="F8" s="15" t="s">
        <v>379</v>
      </c>
      <c r="H8" s="31" t="s">
        <v>9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x14ac:dyDescent="0.2">
      <c r="A9" s="1">
        <v>39847</v>
      </c>
      <c r="B9" s="12" t="s">
        <v>402</v>
      </c>
      <c r="C9" s="12" t="s">
        <v>405</v>
      </c>
      <c r="D9" s="5" t="s">
        <v>406</v>
      </c>
      <c r="E9" s="12">
        <v>2</v>
      </c>
      <c r="F9" s="15" t="s">
        <v>379</v>
      </c>
      <c r="H9" s="31" t="s">
        <v>9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x14ac:dyDescent="0.2">
      <c r="A10" s="1">
        <v>39847</v>
      </c>
      <c r="B10" s="12" t="s">
        <v>407</v>
      </c>
      <c r="C10" s="12" t="s">
        <v>408</v>
      </c>
      <c r="D10" s="15" t="s">
        <v>409</v>
      </c>
      <c r="E10" s="12">
        <v>2</v>
      </c>
      <c r="F10" s="15" t="s">
        <v>379</v>
      </c>
      <c r="H10" s="31" t="s">
        <v>9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x14ac:dyDescent="0.2">
      <c r="A11" s="1">
        <v>39847</v>
      </c>
      <c r="B11" s="12" t="s">
        <v>407</v>
      </c>
      <c r="C11" s="12" t="s">
        <v>221</v>
      </c>
      <c r="D11" s="15" t="s">
        <v>357</v>
      </c>
      <c r="E11" s="12">
        <v>2</v>
      </c>
      <c r="F11" s="15" t="s">
        <v>379</v>
      </c>
      <c r="H11" s="31" t="s">
        <v>9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x14ac:dyDescent="0.2">
      <c r="A12" s="1">
        <v>39847</v>
      </c>
      <c r="B12" s="12" t="s">
        <v>410</v>
      </c>
      <c r="C12" s="12" t="s">
        <v>411</v>
      </c>
      <c r="D12" s="5" t="s">
        <v>412</v>
      </c>
      <c r="E12" s="12">
        <v>2</v>
      </c>
      <c r="F12" s="15" t="s">
        <v>379</v>
      </c>
      <c r="H12" s="31" t="s">
        <v>23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x14ac:dyDescent="0.2">
      <c r="A13" s="1">
        <v>39847</v>
      </c>
      <c r="B13" s="12" t="s">
        <v>410</v>
      </c>
      <c r="C13" s="12" t="s">
        <v>413</v>
      </c>
      <c r="D13" s="5" t="s">
        <v>414</v>
      </c>
      <c r="E13" s="12">
        <v>2</v>
      </c>
      <c r="F13" s="15" t="s">
        <v>379</v>
      </c>
      <c r="H13" s="31" t="s">
        <v>23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x14ac:dyDescent="0.2">
      <c r="A14" s="1">
        <v>39847</v>
      </c>
      <c r="B14" s="12" t="s">
        <v>415</v>
      </c>
      <c r="C14" s="12" t="s">
        <v>395</v>
      </c>
      <c r="D14" s="5">
        <v>7</v>
      </c>
      <c r="E14" s="12">
        <v>4</v>
      </c>
      <c r="F14" s="15" t="s">
        <v>379</v>
      </c>
      <c r="H14" s="31" t="s">
        <v>15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x14ac:dyDescent="0.2">
      <c r="A15" s="1">
        <v>39847</v>
      </c>
      <c r="B15" s="12" t="s">
        <v>407</v>
      </c>
      <c r="C15" s="12" t="s">
        <v>221</v>
      </c>
      <c r="D15" s="5">
        <v>15</v>
      </c>
      <c r="E15" s="12">
        <v>4</v>
      </c>
      <c r="F15" s="15" t="s">
        <v>379</v>
      </c>
      <c r="H15" s="31" t="s">
        <v>15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x14ac:dyDescent="0.2">
      <c r="A16" s="1">
        <v>39847</v>
      </c>
      <c r="B16" s="12" t="s">
        <v>407</v>
      </c>
      <c r="C16" s="12" t="s">
        <v>408</v>
      </c>
      <c r="D16" s="5">
        <v>16</v>
      </c>
      <c r="E16" s="12">
        <v>4</v>
      </c>
      <c r="F16" s="15" t="s">
        <v>379</v>
      </c>
      <c r="H16" s="31" t="s">
        <v>15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x14ac:dyDescent="0.2">
      <c r="A17" s="1">
        <v>39847</v>
      </c>
      <c r="B17" s="12" t="s">
        <v>36</v>
      </c>
      <c r="C17" s="12" t="s">
        <v>39</v>
      </c>
      <c r="D17" s="5">
        <v>18</v>
      </c>
      <c r="E17" s="12">
        <v>4</v>
      </c>
      <c r="F17" s="15" t="s">
        <v>379</v>
      </c>
      <c r="G17" s="14"/>
      <c r="H17" s="31" t="s">
        <v>15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x14ac:dyDescent="0.2">
      <c r="A18" s="1">
        <v>39847</v>
      </c>
      <c r="B18" s="12" t="s">
        <v>416</v>
      </c>
      <c r="C18" s="12"/>
      <c r="D18" s="5">
        <v>8</v>
      </c>
      <c r="E18" s="12">
        <v>4</v>
      </c>
      <c r="F18" s="15" t="s">
        <v>379</v>
      </c>
      <c r="H18" s="31" t="s">
        <v>12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x14ac:dyDescent="0.2">
      <c r="A19" s="1">
        <v>39847</v>
      </c>
      <c r="B19" s="12" t="s">
        <v>417</v>
      </c>
      <c r="C19" s="12"/>
      <c r="D19" s="5">
        <v>9</v>
      </c>
      <c r="E19" s="12">
        <v>2</v>
      </c>
      <c r="F19" s="15" t="s">
        <v>379</v>
      </c>
      <c r="H19" s="31" t="s">
        <v>12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x14ac:dyDescent="0.2">
      <c r="A20" s="1">
        <v>39848</v>
      </c>
      <c r="B20" s="12" t="s">
        <v>418</v>
      </c>
      <c r="C20" s="12" t="s">
        <v>419</v>
      </c>
      <c r="D20" s="5" t="s">
        <v>420</v>
      </c>
      <c r="E20" s="12">
        <v>6</v>
      </c>
      <c r="F20" s="15" t="s">
        <v>379</v>
      </c>
      <c r="H20" s="31" t="s">
        <v>23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x14ac:dyDescent="0.2">
      <c r="A21" s="1">
        <v>39850</v>
      </c>
      <c r="B21" s="12" t="s">
        <v>416</v>
      </c>
      <c r="C21" s="12"/>
      <c r="D21" s="5">
        <v>10</v>
      </c>
      <c r="E21" s="12">
        <v>4</v>
      </c>
      <c r="F21" s="15" t="s">
        <v>379</v>
      </c>
      <c r="H21" s="31" t="s">
        <v>12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x14ac:dyDescent="0.2">
      <c r="A22" s="1">
        <v>39850</v>
      </c>
      <c r="B22" s="12" t="s">
        <v>417</v>
      </c>
      <c r="C22" s="12"/>
      <c r="D22" s="5">
        <v>9</v>
      </c>
      <c r="E22" s="12">
        <v>2</v>
      </c>
      <c r="F22" s="15" t="s">
        <v>379</v>
      </c>
      <c r="H22" s="31" t="s">
        <v>12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x14ac:dyDescent="0.2">
      <c r="A23" s="1">
        <v>39854</v>
      </c>
      <c r="B23" s="12" t="s">
        <v>416</v>
      </c>
      <c r="C23" s="12"/>
      <c r="D23" s="5">
        <v>11</v>
      </c>
      <c r="E23" s="12">
        <v>4</v>
      </c>
      <c r="F23" s="15" t="s">
        <v>379</v>
      </c>
      <c r="H23" s="31" t="s">
        <v>12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x14ac:dyDescent="0.2">
      <c r="A24" s="1">
        <v>39854</v>
      </c>
      <c r="B24" s="12" t="s">
        <v>421</v>
      </c>
      <c r="C24" s="12"/>
      <c r="D24" s="5">
        <v>12</v>
      </c>
      <c r="E24" s="12">
        <v>2</v>
      </c>
      <c r="F24" s="15" t="s">
        <v>379</v>
      </c>
      <c r="H24" s="31" t="s">
        <v>12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x14ac:dyDescent="0.2">
      <c r="A25" s="1">
        <v>39857</v>
      </c>
      <c r="B25" s="12" t="s">
        <v>416</v>
      </c>
      <c r="C25" s="12"/>
      <c r="D25" s="5">
        <v>13</v>
      </c>
      <c r="E25" s="12">
        <v>4</v>
      </c>
      <c r="F25" s="15" t="s">
        <v>379</v>
      </c>
      <c r="H25" s="31" t="s">
        <v>12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x14ac:dyDescent="0.2">
      <c r="A26" s="1">
        <v>39857</v>
      </c>
      <c r="B26" s="12" t="s">
        <v>421</v>
      </c>
      <c r="C26" s="12"/>
      <c r="D26" s="5">
        <v>12</v>
      </c>
      <c r="E26" s="12">
        <v>2</v>
      </c>
      <c r="F26" s="15" t="s">
        <v>379</v>
      </c>
      <c r="H26" s="31" t="s">
        <v>12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x14ac:dyDescent="0.2">
      <c r="A27" s="1">
        <v>39858</v>
      </c>
      <c r="B27" s="12" t="s">
        <v>416</v>
      </c>
      <c r="C27" s="12"/>
      <c r="D27" s="5">
        <v>17</v>
      </c>
      <c r="E27" s="12">
        <v>4</v>
      </c>
      <c r="F27" s="15" t="s">
        <v>379</v>
      </c>
      <c r="H27" s="31" t="s">
        <v>12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x14ac:dyDescent="0.2">
      <c r="A28" s="1">
        <v>39858</v>
      </c>
      <c r="B28" s="12" t="s">
        <v>421</v>
      </c>
      <c r="C28" s="12"/>
      <c r="D28" s="5">
        <v>18</v>
      </c>
      <c r="E28" s="12">
        <v>2</v>
      </c>
      <c r="F28" s="15" t="s">
        <v>379</v>
      </c>
      <c r="H28" s="31" t="s">
        <v>12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x14ac:dyDescent="0.2">
      <c r="A29" s="1">
        <v>39860</v>
      </c>
      <c r="B29" s="12" t="s">
        <v>16</v>
      </c>
      <c r="C29" s="12" t="s">
        <v>17</v>
      </c>
      <c r="D29" s="15" t="s">
        <v>18</v>
      </c>
      <c r="E29" s="12">
        <v>4</v>
      </c>
      <c r="F29" s="15" t="s">
        <v>8</v>
      </c>
      <c r="G29" s="32">
        <f t="shared" ref="G29:G34" si="0">A29-30</f>
        <v>39830</v>
      </c>
      <c r="H29" s="31" t="s">
        <v>9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x14ac:dyDescent="0.2">
      <c r="A30" s="1">
        <v>39860</v>
      </c>
      <c r="B30" s="12" t="s">
        <v>13</v>
      </c>
      <c r="C30" s="12" t="s">
        <v>14</v>
      </c>
      <c r="D30" s="5">
        <v>8</v>
      </c>
      <c r="E30" s="12">
        <v>4</v>
      </c>
      <c r="F30" s="15" t="s">
        <v>8</v>
      </c>
      <c r="G30" s="14">
        <f t="shared" si="0"/>
        <v>39830</v>
      </c>
      <c r="H30" s="31" t="s">
        <v>15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x14ac:dyDescent="0.2">
      <c r="A31" s="1">
        <v>39860</v>
      </c>
      <c r="B31" s="12" t="s">
        <v>13</v>
      </c>
      <c r="C31" s="12" t="s">
        <v>19</v>
      </c>
      <c r="D31" s="5">
        <v>10</v>
      </c>
      <c r="E31" s="12">
        <v>4</v>
      </c>
      <c r="F31" s="15" t="s">
        <v>8</v>
      </c>
      <c r="G31" s="14">
        <f t="shared" si="0"/>
        <v>39830</v>
      </c>
      <c r="H31" s="31" t="s">
        <v>15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x14ac:dyDescent="0.2">
      <c r="A32" s="1">
        <v>39860</v>
      </c>
      <c r="B32" s="12" t="s">
        <v>10</v>
      </c>
      <c r="C32" s="12" t="s">
        <v>11</v>
      </c>
      <c r="D32" s="5">
        <v>3</v>
      </c>
      <c r="E32" s="12">
        <v>4</v>
      </c>
      <c r="F32" s="15" t="s">
        <v>8</v>
      </c>
      <c r="G32" s="14">
        <f t="shared" si="0"/>
        <v>39830</v>
      </c>
      <c r="H32" s="31" t="s">
        <v>12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x14ac:dyDescent="0.2">
      <c r="A33" s="1">
        <v>39860</v>
      </c>
      <c r="B33" s="12" t="s">
        <v>10</v>
      </c>
      <c r="C33" s="12" t="s">
        <v>11</v>
      </c>
      <c r="D33" s="5">
        <v>2</v>
      </c>
      <c r="E33" s="12">
        <v>4</v>
      </c>
      <c r="F33" s="15" t="s">
        <v>8</v>
      </c>
      <c r="G33" s="14">
        <f t="shared" si="0"/>
        <v>39830</v>
      </c>
      <c r="H33" s="31" t="s">
        <v>12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x14ac:dyDescent="0.2">
      <c r="A34" s="1">
        <v>39860</v>
      </c>
      <c r="B34" s="12" t="s">
        <v>10</v>
      </c>
      <c r="C34" s="12" t="s">
        <v>11</v>
      </c>
      <c r="D34" s="5">
        <v>1</v>
      </c>
      <c r="E34" s="12">
        <v>4</v>
      </c>
      <c r="F34" s="15" t="s">
        <v>8</v>
      </c>
      <c r="G34" s="14">
        <f t="shared" si="0"/>
        <v>39830</v>
      </c>
      <c r="H34" s="31" t="s">
        <v>12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x14ac:dyDescent="0.2">
      <c r="A35" s="1">
        <v>39861</v>
      </c>
      <c r="B35" s="12" t="s">
        <v>402</v>
      </c>
      <c r="C35" s="12" t="s">
        <v>403</v>
      </c>
      <c r="D35" s="5" t="s">
        <v>422</v>
      </c>
      <c r="E35" s="12">
        <v>2</v>
      </c>
      <c r="F35" s="15" t="s">
        <v>379</v>
      </c>
      <c r="H35" s="31" t="s">
        <v>9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12" customHeight="1" x14ac:dyDescent="0.2">
      <c r="A36" s="1">
        <v>39861</v>
      </c>
      <c r="B36" s="12" t="s">
        <v>20</v>
      </c>
      <c r="C36" s="12" t="s">
        <v>24</v>
      </c>
      <c r="D36" s="5" t="s">
        <v>25</v>
      </c>
      <c r="E36" s="12">
        <v>4</v>
      </c>
      <c r="F36" s="15" t="s">
        <v>8</v>
      </c>
      <c r="G36" s="14">
        <f t="shared" ref="G36:G43" si="1">A36-30</f>
        <v>39831</v>
      </c>
      <c r="H36" s="31" t="s">
        <v>23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x14ac:dyDescent="0.2">
      <c r="A37" s="1">
        <v>39861</v>
      </c>
      <c r="B37" s="12" t="s">
        <v>20</v>
      </c>
      <c r="C37" s="12" t="s">
        <v>21</v>
      </c>
      <c r="D37" s="5" t="s">
        <v>22</v>
      </c>
      <c r="E37" s="12">
        <v>2</v>
      </c>
      <c r="F37" s="15" t="s">
        <v>8</v>
      </c>
      <c r="G37" s="14">
        <f t="shared" si="1"/>
        <v>39831</v>
      </c>
      <c r="H37" s="31" t="s">
        <v>23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x14ac:dyDescent="0.2">
      <c r="A38" s="1">
        <v>39861</v>
      </c>
      <c r="B38" s="12" t="s">
        <v>26</v>
      </c>
      <c r="C38" s="12" t="s">
        <v>27</v>
      </c>
      <c r="D38" s="5" t="s">
        <v>28</v>
      </c>
      <c r="E38" s="12">
        <v>4</v>
      </c>
      <c r="F38" s="15" t="s">
        <v>8</v>
      </c>
      <c r="G38" s="14">
        <f t="shared" si="1"/>
        <v>39831</v>
      </c>
      <c r="H38" s="31" t="s">
        <v>23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x14ac:dyDescent="0.2">
      <c r="A39" s="1">
        <v>39861</v>
      </c>
      <c r="B39" s="12" t="s">
        <v>29</v>
      </c>
      <c r="C39" s="12" t="s">
        <v>30</v>
      </c>
      <c r="D39" s="5" t="s">
        <v>31</v>
      </c>
      <c r="E39" s="12">
        <v>3</v>
      </c>
      <c r="F39" s="15" t="s">
        <v>8</v>
      </c>
      <c r="G39" s="14">
        <f t="shared" si="1"/>
        <v>39831</v>
      </c>
      <c r="H39" s="31" t="s">
        <v>23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x14ac:dyDescent="0.2">
      <c r="A40" s="1">
        <v>39861</v>
      </c>
      <c r="B40" s="12" t="s">
        <v>29</v>
      </c>
      <c r="C40" s="12" t="s">
        <v>34</v>
      </c>
      <c r="D40" s="5" t="s">
        <v>35</v>
      </c>
      <c r="E40" s="12">
        <v>4</v>
      </c>
      <c r="F40" s="15" t="s">
        <v>8</v>
      </c>
      <c r="G40" s="14">
        <f t="shared" si="1"/>
        <v>39831</v>
      </c>
      <c r="H40" s="31" t="s">
        <v>23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x14ac:dyDescent="0.2">
      <c r="A41" s="1">
        <v>39861</v>
      </c>
      <c r="B41" s="12" t="s">
        <v>29</v>
      </c>
      <c r="C41" s="12" t="s">
        <v>32</v>
      </c>
      <c r="D41" s="5" t="s">
        <v>33</v>
      </c>
      <c r="E41" s="12">
        <v>3</v>
      </c>
      <c r="F41" s="15" t="s">
        <v>8</v>
      </c>
      <c r="G41" s="14">
        <f t="shared" si="1"/>
        <v>39831</v>
      </c>
      <c r="H41" s="31" t="s">
        <v>23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x14ac:dyDescent="0.2">
      <c r="A42" s="1">
        <v>39861</v>
      </c>
      <c r="B42" s="12" t="s">
        <v>36</v>
      </c>
      <c r="C42" s="12" t="s">
        <v>37</v>
      </c>
      <c r="D42" s="5" t="s">
        <v>38</v>
      </c>
      <c r="E42" s="12">
        <v>4</v>
      </c>
      <c r="F42" s="15" t="s">
        <v>8</v>
      </c>
      <c r="G42" s="14">
        <f t="shared" si="1"/>
        <v>39831</v>
      </c>
      <c r="H42" s="31" t="s">
        <v>23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x14ac:dyDescent="0.2">
      <c r="A43" s="1">
        <v>39861</v>
      </c>
      <c r="B43" s="12" t="s">
        <v>36</v>
      </c>
      <c r="C43" s="12" t="s">
        <v>39</v>
      </c>
      <c r="D43" s="5" t="s">
        <v>40</v>
      </c>
      <c r="E43" s="12">
        <v>6</v>
      </c>
      <c r="F43" s="15" t="s">
        <v>8</v>
      </c>
      <c r="G43" s="14">
        <f t="shared" si="1"/>
        <v>39831</v>
      </c>
      <c r="H43" s="31" t="s">
        <v>23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x14ac:dyDescent="0.2">
      <c r="A44" s="1">
        <v>39861</v>
      </c>
      <c r="B44" s="12" t="s">
        <v>416</v>
      </c>
      <c r="C44" s="12"/>
      <c r="D44" s="5">
        <v>14</v>
      </c>
      <c r="E44" s="12">
        <v>4</v>
      </c>
      <c r="F44" s="15" t="s">
        <v>379</v>
      </c>
      <c r="H44" s="31" t="s">
        <v>12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x14ac:dyDescent="0.2">
      <c r="A45" s="1">
        <v>39861</v>
      </c>
      <c r="B45" s="12" t="s">
        <v>416</v>
      </c>
      <c r="C45" s="12"/>
      <c r="D45" s="5">
        <v>19</v>
      </c>
      <c r="E45" s="12">
        <v>4</v>
      </c>
      <c r="F45" s="15" t="s">
        <v>379</v>
      </c>
      <c r="H45" s="31" t="s">
        <v>12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x14ac:dyDescent="0.2">
      <c r="A46" s="1">
        <v>39861</v>
      </c>
      <c r="B46" s="12" t="s">
        <v>421</v>
      </c>
      <c r="C46" s="12"/>
      <c r="D46" s="5">
        <v>18</v>
      </c>
      <c r="E46" s="12">
        <v>2</v>
      </c>
      <c r="F46" s="15" t="s">
        <v>379</v>
      </c>
      <c r="H46" s="31" t="s">
        <v>12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x14ac:dyDescent="0.2">
      <c r="A47" s="1">
        <v>39861</v>
      </c>
      <c r="B47" s="12" t="s">
        <v>421</v>
      </c>
      <c r="C47" s="12"/>
      <c r="D47" s="5">
        <v>15</v>
      </c>
      <c r="E47" s="12">
        <v>2</v>
      </c>
      <c r="F47" s="15" t="s">
        <v>379</v>
      </c>
      <c r="H47" s="31" t="s">
        <v>12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x14ac:dyDescent="0.2">
      <c r="A48" s="1">
        <v>39864</v>
      </c>
      <c r="B48" s="12" t="s">
        <v>416</v>
      </c>
      <c r="C48" s="12"/>
      <c r="D48" s="5">
        <v>16</v>
      </c>
      <c r="E48" s="12">
        <v>4</v>
      </c>
      <c r="F48" s="15" t="s">
        <v>379</v>
      </c>
      <c r="H48" s="31" t="s">
        <v>12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x14ac:dyDescent="0.2">
      <c r="A49" s="1">
        <v>39864</v>
      </c>
      <c r="B49" s="12" t="s">
        <v>421</v>
      </c>
      <c r="C49" s="12"/>
      <c r="D49" s="5">
        <v>15</v>
      </c>
      <c r="E49" s="12">
        <v>2</v>
      </c>
      <c r="F49" s="15" t="s">
        <v>379</v>
      </c>
      <c r="H49" s="31" t="s">
        <v>12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">
      <c r="A50" s="1">
        <v>39865</v>
      </c>
      <c r="B50" s="12" t="s">
        <v>416</v>
      </c>
      <c r="C50" s="12"/>
      <c r="D50" s="5">
        <v>20</v>
      </c>
      <c r="E50" s="12">
        <v>4</v>
      </c>
      <c r="F50" s="15" t="s">
        <v>379</v>
      </c>
      <c r="H50" s="31" t="s">
        <v>12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">
      <c r="A51" s="1">
        <v>39865</v>
      </c>
      <c r="B51" s="12" t="s">
        <v>421</v>
      </c>
      <c r="C51" s="12"/>
      <c r="D51" s="5">
        <v>21</v>
      </c>
      <c r="E51" s="12">
        <v>2</v>
      </c>
      <c r="F51" s="15" t="s">
        <v>379</v>
      </c>
      <c r="H51" s="31" t="s">
        <v>12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x14ac:dyDescent="0.2">
      <c r="A52" s="1">
        <v>39867</v>
      </c>
      <c r="B52" s="12" t="s">
        <v>16</v>
      </c>
      <c r="C52" s="12" t="s">
        <v>45</v>
      </c>
      <c r="D52" s="15" t="s">
        <v>46</v>
      </c>
      <c r="E52" s="12">
        <v>4</v>
      </c>
      <c r="F52" s="15" t="s">
        <v>8</v>
      </c>
      <c r="G52" s="32">
        <f t="shared" ref="G52:G58" si="2">A52-30</f>
        <v>39837</v>
      </c>
      <c r="H52" s="31" t="s">
        <v>9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">
      <c r="A53" s="1">
        <v>39867</v>
      </c>
      <c r="B53" s="12" t="s">
        <v>16</v>
      </c>
      <c r="C53" s="12" t="s">
        <v>17</v>
      </c>
      <c r="D53" s="15" t="s">
        <v>43</v>
      </c>
      <c r="E53" s="12">
        <v>4</v>
      </c>
      <c r="F53" s="15" t="s">
        <v>8</v>
      </c>
      <c r="G53" s="32">
        <f t="shared" si="2"/>
        <v>39837</v>
      </c>
      <c r="H53" s="31" t="s">
        <v>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">
      <c r="A54" s="1">
        <v>39867</v>
      </c>
      <c r="B54" s="12" t="s">
        <v>41</v>
      </c>
      <c r="C54" s="12" t="s">
        <v>42</v>
      </c>
      <c r="D54" s="5">
        <v>1</v>
      </c>
      <c r="E54" s="12">
        <v>4</v>
      </c>
      <c r="F54" s="15" t="s">
        <v>8</v>
      </c>
      <c r="G54" s="14">
        <f t="shared" si="2"/>
        <v>39837</v>
      </c>
      <c r="H54" s="31" t="s">
        <v>15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">
      <c r="A55" s="1">
        <v>39867</v>
      </c>
      <c r="B55" s="12" t="s">
        <v>41</v>
      </c>
      <c r="C55" s="12" t="s">
        <v>42</v>
      </c>
      <c r="D55" s="5">
        <v>23</v>
      </c>
      <c r="E55" s="12">
        <v>4</v>
      </c>
      <c r="F55" s="15" t="s">
        <v>8</v>
      </c>
      <c r="G55" s="14">
        <f t="shared" si="2"/>
        <v>39837</v>
      </c>
      <c r="H55" s="31" t="s">
        <v>15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x14ac:dyDescent="0.2">
      <c r="A56" s="1">
        <v>39867</v>
      </c>
      <c r="B56" s="12" t="s">
        <v>13</v>
      </c>
      <c r="C56" s="12" t="s">
        <v>14</v>
      </c>
      <c r="D56" s="5">
        <v>11</v>
      </c>
      <c r="E56" s="12">
        <v>4</v>
      </c>
      <c r="F56" s="15" t="s">
        <v>8</v>
      </c>
      <c r="G56" s="14">
        <f t="shared" si="2"/>
        <v>39837</v>
      </c>
      <c r="H56" s="31" t="s">
        <v>15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x14ac:dyDescent="0.2">
      <c r="A57" s="1">
        <v>39867</v>
      </c>
      <c r="B57" s="12" t="s">
        <v>13</v>
      </c>
      <c r="C57" s="12" t="s">
        <v>44</v>
      </c>
      <c r="D57" s="5">
        <v>17</v>
      </c>
      <c r="E57" s="12">
        <v>4</v>
      </c>
      <c r="F57" s="15" t="s">
        <v>8</v>
      </c>
      <c r="G57" s="14">
        <f t="shared" si="2"/>
        <v>39837</v>
      </c>
      <c r="H57" s="31" t="s">
        <v>15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x14ac:dyDescent="0.2">
      <c r="A58" s="1">
        <v>39867</v>
      </c>
      <c r="B58" s="12" t="s">
        <v>13</v>
      </c>
      <c r="C58" s="12" t="s">
        <v>44</v>
      </c>
      <c r="D58" s="5">
        <v>9</v>
      </c>
      <c r="E58" s="12">
        <v>4</v>
      </c>
      <c r="F58" s="15" t="s">
        <v>8</v>
      </c>
      <c r="G58" s="14">
        <f t="shared" si="2"/>
        <v>39837</v>
      </c>
      <c r="H58" s="31" t="s">
        <v>15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x14ac:dyDescent="0.2">
      <c r="A59" s="1">
        <v>39868</v>
      </c>
      <c r="B59" s="12" t="s">
        <v>421</v>
      </c>
      <c r="C59" s="12" t="s">
        <v>423</v>
      </c>
      <c r="D59" s="5" t="s">
        <v>424</v>
      </c>
      <c r="E59" s="12">
        <v>2</v>
      </c>
      <c r="F59" s="15" t="s">
        <v>379</v>
      </c>
      <c r="H59" s="31" t="s">
        <v>23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x14ac:dyDescent="0.2">
      <c r="A60" s="1">
        <v>39868</v>
      </c>
      <c r="B60" s="12" t="s">
        <v>421</v>
      </c>
      <c r="C60" s="12" t="s">
        <v>425</v>
      </c>
      <c r="D60" s="5" t="s">
        <v>361</v>
      </c>
      <c r="E60" s="12">
        <v>4</v>
      </c>
      <c r="F60" s="15" t="s">
        <v>379</v>
      </c>
      <c r="H60" s="31" t="s">
        <v>23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x14ac:dyDescent="0.2">
      <c r="A61" s="1">
        <v>39868</v>
      </c>
      <c r="B61" s="12" t="s">
        <v>421</v>
      </c>
      <c r="C61" s="12" t="s">
        <v>426</v>
      </c>
      <c r="D61" s="5" t="s">
        <v>427</v>
      </c>
      <c r="E61" s="12">
        <v>2</v>
      </c>
      <c r="F61" s="15" t="s">
        <v>379</v>
      </c>
      <c r="H61" s="31" t="s">
        <v>23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x14ac:dyDescent="0.2">
      <c r="A62" s="1">
        <v>39868</v>
      </c>
      <c r="B62" s="12" t="s">
        <v>416</v>
      </c>
      <c r="C62" s="12"/>
      <c r="D62" s="5">
        <v>22</v>
      </c>
      <c r="E62" s="12">
        <v>4</v>
      </c>
      <c r="F62" s="15" t="s">
        <v>379</v>
      </c>
      <c r="H62" s="31" t="s">
        <v>12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x14ac:dyDescent="0.2">
      <c r="A63" s="1">
        <v>39868</v>
      </c>
      <c r="B63" s="12" t="s">
        <v>421</v>
      </c>
      <c r="C63" s="12"/>
      <c r="D63" s="5">
        <v>21</v>
      </c>
      <c r="E63" s="12">
        <v>2</v>
      </c>
      <c r="F63" s="15" t="s">
        <v>379</v>
      </c>
      <c r="H63" s="31" t="s">
        <v>12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x14ac:dyDescent="0.2">
      <c r="A64" s="1">
        <v>39872</v>
      </c>
      <c r="B64" s="12" t="s">
        <v>416</v>
      </c>
      <c r="C64" s="12"/>
      <c r="D64" s="5">
        <v>23</v>
      </c>
      <c r="E64" s="12">
        <v>4</v>
      </c>
      <c r="F64" s="15" t="s">
        <v>379</v>
      </c>
      <c r="H64" s="31" t="s">
        <v>12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x14ac:dyDescent="0.2">
      <c r="A65" s="1">
        <v>39872</v>
      </c>
      <c r="B65" s="12" t="s">
        <v>421</v>
      </c>
      <c r="C65" s="12"/>
      <c r="D65" s="5">
        <v>24</v>
      </c>
      <c r="E65" s="12">
        <v>2</v>
      </c>
      <c r="F65" s="15" t="s">
        <v>379</v>
      </c>
      <c r="H65" s="31" t="s">
        <v>12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">
      <c r="A66" s="1">
        <v>39873</v>
      </c>
      <c r="B66" s="12" t="s">
        <v>5</v>
      </c>
      <c r="C66" s="12" t="s">
        <v>6</v>
      </c>
      <c r="D66" s="5" t="s">
        <v>7</v>
      </c>
      <c r="E66" s="12">
        <v>10</v>
      </c>
      <c r="F66" s="15" t="s">
        <v>8</v>
      </c>
      <c r="G66" s="32">
        <f>A66-45</f>
        <v>39828</v>
      </c>
      <c r="H66" s="31" t="s">
        <v>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">
      <c r="A67" s="1">
        <v>39874</v>
      </c>
      <c r="B67" s="12" t="s">
        <v>16</v>
      </c>
      <c r="C67" s="12" t="s">
        <v>45</v>
      </c>
      <c r="D67" s="15" t="s">
        <v>63</v>
      </c>
      <c r="E67" s="12">
        <v>4</v>
      </c>
      <c r="F67" s="15" t="s">
        <v>8</v>
      </c>
      <c r="G67" s="32">
        <f>A67-30</f>
        <v>39844</v>
      </c>
      <c r="H67" s="31" t="s">
        <v>9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">
      <c r="A68" s="1">
        <v>39874</v>
      </c>
      <c r="B68" s="12" t="s">
        <v>13</v>
      </c>
      <c r="C68" s="12" t="s">
        <v>64</v>
      </c>
      <c r="D68" s="5">
        <v>22</v>
      </c>
      <c r="E68" s="12">
        <v>4</v>
      </c>
      <c r="F68" s="15" t="s">
        <v>8</v>
      </c>
      <c r="G68" s="14">
        <f>A68-30</f>
        <v>39844</v>
      </c>
      <c r="H68" s="31" t="s">
        <v>15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x14ac:dyDescent="0.2">
      <c r="A69" s="1">
        <v>39874</v>
      </c>
      <c r="B69" s="12" t="s">
        <v>13</v>
      </c>
      <c r="C69" s="12" t="s">
        <v>19</v>
      </c>
      <c r="D69" s="5">
        <v>21</v>
      </c>
      <c r="E69" s="12">
        <v>4</v>
      </c>
      <c r="F69" s="15" t="s">
        <v>8</v>
      </c>
      <c r="G69" s="14">
        <f>A69-30</f>
        <v>39844</v>
      </c>
      <c r="H69" s="31" t="s">
        <v>15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x14ac:dyDescent="0.2">
      <c r="A70" s="1">
        <v>39874</v>
      </c>
      <c r="B70" s="12" t="s">
        <v>416</v>
      </c>
      <c r="C70" s="12"/>
      <c r="D70" s="5">
        <v>25</v>
      </c>
      <c r="E70" s="12">
        <v>4</v>
      </c>
      <c r="F70" s="15" t="s">
        <v>379</v>
      </c>
      <c r="H70" s="31" t="s">
        <v>12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x14ac:dyDescent="0.2">
      <c r="A71" s="1">
        <v>39874</v>
      </c>
      <c r="B71" s="12" t="s">
        <v>421</v>
      </c>
      <c r="C71" s="12"/>
      <c r="D71" s="5">
        <v>24</v>
      </c>
      <c r="E71" s="12">
        <v>2</v>
      </c>
      <c r="F71" s="15" t="s">
        <v>379</v>
      </c>
      <c r="H71" s="31" t="s">
        <v>12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x14ac:dyDescent="0.2">
      <c r="A72" s="1">
        <v>39889</v>
      </c>
      <c r="B72" s="12" t="s">
        <v>5</v>
      </c>
      <c r="C72" s="12" t="s">
        <v>6</v>
      </c>
      <c r="D72" s="5">
        <v>20</v>
      </c>
      <c r="E72" s="12">
        <v>4</v>
      </c>
      <c r="F72" s="15" t="s">
        <v>8</v>
      </c>
      <c r="G72" s="14">
        <f>A72-45</f>
        <v>39844</v>
      </c>
      <c r="H72" s="31" t="s">
        <v>15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x14ac:dyDescent="0.2">
      <c r="A73" s="1">
        <v>39889</v>
      </c>
      <c r="B73" s="12" t="s">
        <v>29</v>
      </c>
      <c r="C73" s="12" t="s">
        <v>30</v>
      </c>
      <c r="D73" s="5">
        <v>19</v>
      </c>
      <c r="E73" s="12">
        <v>2</v>
      </c>
      <c r="F73" s="15" t="s">
        <v>8</v>
      </c>
      <c r="G73" s="14">
        <f>A73-30</f>
        <v>39859</v>
      </c>
      <c r="H73" s="31" t="s">
        <v>15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x14ac:dyDescent="0.2">
      <c r="A74" s="1">
        <v>39889</v>
      </c>
      <c r="B74" s="12" t="s">
        <v>29</v>
      </c>
      <c r="C74" s="12" t="s">
        <v>34</v>
      </c>
      <c r="D74" s="5">
        <v>19</v>
      </c>
      <c r="E74" s="12">
        <v>2</v>
      </c>
      <c r="F74" s="15" t="s">
        <v>8</v>
      </c>
      <c r="G74" s="14">
        <f>A74-30</f>
        <v>39859</v>
      </c>
      <c r="H74" s="31" t="s">
        <v>15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x14ac:dyDescent="0.2">
      <c r="A75" s="1">
        <v>39918</v>
      </c>
      <c r="B75" s="12" t="s">
        <v>29</v>
      </c>
      <c r="C75" s="12" t="s">
        <v>34</v>
      </c>
      <c r="D75" s="5">
        <v>16</v>
      </c>
      <c r="E75" s="16">
        <f>D75/16</f>
        <v>1</v>
      </c>
      <c r="F75" s="15" t="s">
        <v>8</v>
      </c>
      <c r="G75" s="14">
        <f>A75-60</f>
        <v>39858</v>
      </c>
      <c r="H75" s="31" t="s">
        <v>65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x14ac:dyDescent="0.2">
      <c r="A76" s="1">
        <v>39918</v>
      </c>
      <c r="B76" s="12" t="s">
        <v>66</v>
      </c>
      <c r="C76" s="12" t="s">
        <v>72</v>
      </c>
      <c r="D76" s="5" t="s">
        <v>73</v>
      </c>
      <c r="E76" s="12">
        <v>8</v>
      </c>
      <c r="F76" s="15" t="s">
        <v>8</v>
      </c>
      <c r="H76" s="31" t="s">
        <v>69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x14ac:dyDescent="0.2">
      <c r="A77" s="1">
        <v>39918</v>
      </c>
      <c r="B77" s="12" t="s">
        <v>66</v>
      </c>
      <c r="C77" s="12" t="s">
        <v>67</v>
      </c>
      <c r="D77" s="5" t="s">
        <v>68</v>
      </c>
      <c r="E77" s="12">
        <v>6</v>
      </c>
      <c r="F77" s="15" t="s">
        <v>8</v>
      </c>
      <c r="H77" s="31" t="s">
        <v>69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x14ac:dyDescent="0.2">
      <c r="A78" s="1">
        <v>39918</v>
      </c>
      <c r="B78" s="12" t="s">
        <v>66</v>
      </c>
      <c r="C78" s="12" t="s">
        <v>70</v>
      </c>
      <c r="D78" s="5" t="s">
        <v>71</v>
      </c>
      <c r="E78" s="12">
        <v>8</v>
      </c>
      <c r="F78" s="15" t="s">
        <v>8</v>
      </c>
      <c r="H78" s="31" t="s">
        <v>69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x14ac:dyDescent="0.2">
      <c r="A79" s="1">
        <v>39918</v>
      </c>
      <c r="B79" s="12" t="s">
        <v>109</v>
      </c>
      <c r="C79" s="12" t="s">
        <v>110</v>
      </c>
      <c r="D79" s="5">
        <v>37.5</v>
      </c>
      <c r="E79" s="16">
        <f t="shared" ref="E79:E102" si="3">D79/150</f>
        <v>0.25</v>
      </c>
      <c r="F79" s="15" t="s">
        <v>8</v>
      </c>
      <c r="G79" s="14">
        <f t="shared" ref="G79:G88" si="4">A79-30</f>
        <v>39888</v>
      </c>
      <c r="H79" s="31" t="s">
        <v>54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x14ac:dyDescent="0.2">
      <c r="A80" s="1">
        <v>39918</v>
      </c>
      <c r="B80" s="12" t="s">
        <v>109</v>
      </c>
      <c r="C80" s="12" t="s">
        <v>112</v>
      </c>
      <c r="D80" s="5">
        <v>75</v>
      </c>
      <c r="E80" s="16">
        <f t="shared" si="3"/>
        <v>0.5</v>
      </c>
      <c r="F80" s="15" t="s">
        <v>8</v>
      </c>
      <c r="G80" s="14">
        <f t="shared" si="4"/>
        <v>39888</v>
      </c>
      <c r="H80" s="31" t="s">
        <v>54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x14ac:dyDescent="0.2">
      <c r="A81" s="1">
        <v>39918</v>
      </c>
      <c r="B81" s="12" t="s">
        <v>109</v>
      </c>
      <c r="C81" s="12" t="s">
        <v>111</v>
      </c>
      <c r="D81" s="5">
        <v>37.5</v>
      </c>
      <c r="E81" s="16">
        <f t="shared" si="3"/>
        <v>0.25</v>
      </c>
      <c r="F81" s="15" t="s">
        <v>8</v>
      </c>
      <c r="G81" s="14">
        <f t="shared" si="4"/>
        <v>39888</v>
      </c>
      <c r="H81" s="31" t="s">
        <v>54</v>
      </c>
      <c r="I81"/>
      <c r="J81"/>
      <c r="K81" s="33"/>
      <c r="L81"/>
      <c r="M81" s="33"/>
      <c r="N81" s="33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x14ac:dyDescent="0.2">
      <c r="A82" s="1">
        <v>39918</v>
      </c>
      <c r="B82" s="12" t="s">
        <v>113</v>
      </c>
      <c r="C82" s="12" t="s">
        <v>118</v>
      </c>
      <c r="D82" s="5">
        <v>75</v>
      </c>
      <c r="E82" s="16">
        <f t="shared" si="3"/>
        <v>0.5</v>
      </c>
      <c r="F82" s="15" t="s">
        <v>8</v>
      </c>
      <c r="G82" s="14">
        <f t="shared" si="4"/>
        <v>39888</v>
      </c>
      <c r="H82" s="31" t="s">
        <v>54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x14ac:dyDescent="0.2">
      <c r="A83" s="1">
        <v>39918</v>
      </c>
      <c r="B83" s="12" t="s">
        <v>113</v>
      </c>
      <c r="C83" s="12" t="s">
        <v>114</v>
      </c>
      <c r="D83" s="5">
        <v>75</v>
      </c>
      <c r="E83" s="16">
        <f t="shared" si="3"/>
        <v>0.5</v>
      </c>
      <c r="F83" s="15" t="s">
        <v>8</v>
      </c>
      <c r="G83" s="14">
        <f t="shared" si="4"/>
        <v>39888</v>
      </c>
      <c r="H83" s="31" t="s">
        <v>54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x14ac:dyDescent="0.2">
      <c r="A84" s="1">
        <v>39918</v>
      </c>
      <c r="B84" s="12" t="s">
        <v>113</v>
      </c>
      <c r="C84" s="12" t="s">
        <v>115</v>
      </c>
      <c r="D84" s="5">
        <v>75</v>
      </c>
      <c r="E84" s="16">
        <f t="shared" si="3"/>
        <v>0.5</v>
      </c>
      <c r="F84" s="15" t="s">
        <v>8</v>
      </c>
      <c r="G84" s="14">
        <f t="shared" si="4"/>
        <v>39888</v>
      </c>
      <c r="H84" s="31" t="s">
        <v>54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x14ac:dyDescent="0.2">
      <c r="A85" s="1">
        <v>39918</v>
      </c>
      <c r="B85" s="12" t="s">
        <v>113</v>
      </c>
      <c r="C85" s="12" t="s">
        <v>116</v>
      </c>
      <c r="D85" s="5">
        <v>75</v>
      </c>
      <c r="E85" s="16">
        <f t="shared" si="3"/>
        <v>0.5</v>
      </c>
      <c r="F85" s="15" t="s">
        <v>8</v>
      </c>
      <c r="G85" s="14">
        <f t="shared" si="4"/>
        <v>39888</v>
      </c>
      <c r="H85" s="31" t="s">
        <v>54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x14ac:dyDescent="0.2">
      <c r="A86" s="1">
        <v>39918</v>
      </c>
      <c r="B86" s="12" t="s">
        <v>113</v>
      </c>
      <c r="C86" s="12" t="s">
        <v>117</v>
      </c>
      <c r="D86" s="5">
        <v>150</v>
      </c>
      <c r="E86" s="16">
        <f t="shared" si="3"/>
        <v>1</v>
      </c>
      <c r="F86" s="15" t="s">
        <v>8</v>
      </c>
      <c r="G86" s="14">
        <f t="shared" si="4"/>
        <v>39888</v>
      </c>
      <c r="H86" s="31" t="s">
        <v>54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x14ac:dyDescent="0.2">
      <c r="A87" s="1">
        <v>39918</v>
      </c>
      <c r="B87" s="12" t="s">
        <v>119</v>
      </c>
      <c r="C87" s="12" t="s">
        <v>121</v>
      </c>
      <c r="D87" s="5">
        <v>37.5</v>
      </c>
      <c r="E87" s="16">
        <f t="shared" si="3"/>
        <v>0.25</v>
      </c>
      <c r="F87" s="15" t="s">
        <v>8</v>
      </c>
      <c r="G87" s="14">
        <f t="shared" si="4"/>
        <v>39888</v>
      </c>
      <c r="H87" s="31" t="s">
        <v>54</v>
      </c>
      <c r="I87"/>
      <c r="J87"/>
      <c r="K87"/>
      <c r="L87" s="33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x14ac:dyDescent="0.2">
      <c r="A88" s="1">
        <v>39918</v>
      </c>
      <c r="B88" s="12" t="s">
        <v>119</v>
      </c>
      <c r="C88" s="12" t="s">
        <v>120</v>
      </c>
      <c r="D88" s="5">
        <v>37.5</v>
      </c>
      <c r="E88" s="16">
        <f t="shared" si="3"/>
        <v>0.25</v>
      </c>
      <c r="F88" s="15" t="s">
        <v>8</v>
      </c>
      <c r="G88" s="14">
        <f t="shared" si="4"/>
        <v>39888</v>
      </c>
      <c r="H88" s="31" t="s">
        <v>54</v>
      </c>
      <c r="I88"/>
      <c r="J88"/>
      <c r="K88"/>
      <c r="L88" s="33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x14ac:dyDescent="0.2">
      <c r="A89" s="1">
        <v>39918</v>
      </c>
      <c r="B89" s="12" t="s">
        <v>52</v>
      </c>
      <c r="C89" s="12" t="s">
        <v>58</v>
      </c>
      <c r="D89" s="5">
        <v>75</v>
      </c>
      <c r="E89" s="16">
        <f t="shared" si="3"/>
        <v>0.5</v>
      </c>
      <c r="F89" s="15" t="s">
        <v>8</v>
      </c>
      <c r="G89" s="14">
        <f t="shared" ref="G89:G97" si="5">A89-80</f>
        <v>39838</v>
      </c>
      <c r="H89" s="31" t="s">
        <v>54</v>
      </c>
      <c r="I89" s="33"/>
      <c r="J89" s="34"/>
      <c r="K89" s="34"/>
      <c r="L89" s="35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x14ac:dyDescent="0.2">
      <c r="A90" s="1">
        <v>39918</v>
      </c>
      <c r="B90" s="12" t="s">
        <v>52</v>
      </c>
      <c r="C90" s="12" t="s">
        <v>56</v>
      </c>
      <c r="D90" s="5">
        <v>75</v>
      </c>
      <c r="E90" s="16">
        <f t="shared" si="3"/>
        <v>0.5</v>
      </c>
      <c r="F90" s="15" t="s">
        <v>8</v>
      </c>
      <c r="G90" s="14">
        <f t="shared" si="5"/>
        <v>39838</v>
      </c>
      <c r="H90" s="31" t="s">
        <v>54</v>
      </c>
      <c r="I90" s="36"/>
      <c r="J90" s="37"/>
      <c r="K90" s="34"/>
      <c r="L90" s="35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x14ac:dyDescent="0.2">
      <c r="A91" s="1">
        <v>39918</v>
      </c>
      <c r="B91" s="12" t="s">
        <v>52</v>
      </c>
      <c r="C91" s="12" t="s">
        <v>57</v>
      </c>
      <c r="D91" s="5">
        <v>150</v>
      </c>
      <c r="E91" s="16">
        <f t="shared" si="3"/>
        <v>1</v>
      </c>
      <c r="F91" s="15" t="s">
        <v>8</v>
      </c>
      <c r="G91" s="14">
        <f t="shared" si="5"/>
        <v>39838</v>
      </c>
      <c r="H91" s="31" t="s">
        <v>54</v>
      </c>
      <c r="I91" s="36"/>
      <c r="J91" s="37"/>
      <c r="K91" s="34"/>
      <c r="L91" s="35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x14ac:dyDescent="0.2">
      <c r="A92" s="1">
        <v>39918</v>
      </c>
      <c r="B92" s="12" t="s">
        <v>52</v>
      </c>
      <c r="C92" s="12" t="s">
        <v>62</v>
      </c>
      <c r="D92" s="5">
        <v>112.5</v>
      </c>
      <c r="E92" s="16">
        <f t="shared" si="3"/>
        <v>0.75</v>
      </c>
      <c r="F92" s="15" t="s">
        <v>8</v>
      </c>
      <c r="G92" s="14">
        <f t="shared" si="5"/>
        <v>39838</v>
      </c>
      <c r="H92" s="31" t="s">
        <v>54</v>
      </c>
      <c r="I92" s="33"/>
      <c r="J92" s="34"/>
      <c r="K92" s="34"/>
      <c r="L92" s="35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x14ac:dyDescent="0.2">
      <c r="A93" s="1">
        <v>39918</v>
      </c>
      <c r="B93" s="12" t="s">
        <v>52</v>
      </c>
      <c r="C93" s="12" t="s">
        <v>59</v>
      </c>
      <c r="D93" s="5">
        <v>20</v>
      </c>
      <c r="E93" s="16">
        <f t="shared" si="3"/>
        <v>0.13333333333333333</v>
      </c>
      <c r="F93" s="15" t="s">
        <v>8</v>
      </c>
      <c r="G93" s="14">
        <f t="shared" si="5"/>
        <v>39838</v>
      </c>
      <c r="H93" s="31" t="s">
        <v>54</v>
      </c>
      <c r="I93" s="33"/>
      <c r="J93" s="37"/>
      <c r="K93" s="34"/>
      <c r="L93" s="35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x14ac:dyDescent="0.2">
      <c r="A94" s="1">
        <v>39918</v>
      </c>
      <c r="B94" s="12" t="s">
        <v>52</v>
      </c>
      <c r="C94" s="12" t="s">
        <v>60</v>
      </c>
      <c r="D94" s="5">
        <v>20</v>
      </c>
      <c r="E94" s="16">
        <f t="shared" si="3"/>
        <v>0.13333333333333333</v>
      </c>
      <c r="F94" s="15" t="s">
        <v>8</v>
      </c>
      <c r="G94" s="14">
        <f t="shared" si="5"/>
        <v>39838</v>
      </c>
      <c r="H94" s="31" t="s">
        <v>54</v>
      </c>
      <c r="I94" s="33"/>
      <c r="J94" s="37"/>
      <c r="K94" s="34"/>
      <c r="L94" s="35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x14ac:dyDescent="0.2">
      <c r="A95" s="1">
        <v>39918</v>
      </c>
      <c r="B95" s="12" t="s">
        <v>52</v>
      </c>
      <c r="C95" s="12" t="s">
        <v>61</v>
      </c>
      <c r="D95" s="5">
        <v>75</v>
      </c>
      <c r="E95" s="16">
        <f t="shared" si="3"/>
        <v>0.5</v>
      </c>
      <c r="F95" s="15" t="s">
        <v>8</v>
      </c>
      <c r="G95" s="14">
        <f t="shared" si="5"/>
        <v>39838</v>
      </c>
      <c r="H95" s="31" t="s">
        <v>54</v>
      </c>
      <c r="I95" s="33"/>
      <c r="J95" s="37"/>
      <c r="K95" s="34"/>
      <c r="L95" s="3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x14ac:dyDescent="0.2">
      <c r="A96" s="1">
        <v>39918</v>
      </c>
      <c r="B96" s="12" t="s">
        <v>52</v>
      </c>
      <c r="C96" s="12" t="s">
        <v>55</v>
      </c>
      <c r="D96" s="5">
        <v>150</v>
      </c>
      <c r="E96" s="16">
        <f t="shared" si="3"/>
        <v>1</v>
      </c>
      <c r="F96" s="15" t="s">
        <v>8</v>
      </c>
      <c r="G96" s="14">
        <f t="shared" si="5"/>
        <v>39838</v>
      </c>
      <c r="H96" s="31" t="s">
        <v>54</v>
      </c>
      <c r="I96" s="36"/>
      <c r="J96" s="37"/>
      <c r="K96" s="34"/>
      <c r="L96" s="35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x14ac:dyDescent="0.2">
      <c r="A97" s="1">
        <v>39918</v>
      </c>
      <c r="B97" s="12" t="s">
        <v>52</v>
      </c>
      <c r="C97" s="12" t="s">
        <v>53</v>
      </c>
      <c r="D97" s="5">
        <v>112.5</v>
      </c>
      <c r="E97" s="16">
        <f t="shared" si="3"/>
        <v>0.75</v>
      </c>
      <c r="F97" s="15" t="s">
        <v>8</v>
      </c>
      <c r="G97" s="14">
        <f t="shared" si="5"/>
        <v>39838</v>
      </c>
      <c r="H97" s="31" t="s">
        <v>54</v>
      </c>
      <c r="I97" s="33"/>
      <c r="J97" s="37"/>
      <c r="K97" s="34"/>
      <c r="L97" s="35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x14ac:dyDescent="0.2">
      <c r="A98" s="1">
        <v>39918</v>
      </c>
      <c r="B98" s="12" t="s">
        <v>380</v>
      </c>
      <c r="C98" s="12"/>
      <c r="D98" s="5">
        <v>75</v>
      </c>
      <c r="E98" s="16">
        <f t="shared" si="3"/>
        <v>0.5</v>
      </c>
      <c r="F98" s="15" t="s">
        <v>379</v>
      </c>
      <c r="G98" s="14"/>
      <c r="H98" s="31" t="s">
        <v>54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x14ac:dyDescent="0.2">
      <c r="A99" s="1">
        <v>39918</v>
      </c>
      <c r="B99" s="12" t="s">
        <v>47</v>
      </c>
      <c r="C99" s="12" t="s">
        <v>51</v>
      </c>
      <c r="D99" s="5">
        <v>150</v>
      </c>
      <c r="E99" s="16">
        <f t="shared" si="3"/>
        <v>1</v>
      </c>
      <c r="F99" s="15" t="s">
        <v>8</v>
      </c>
      <c r="G99" s="14">
        <f>A99-80</f>
        <v>39838</v>
      </c>
      <c r="H99" s="31" t="s">
        <v>49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x14ac:dyDescent="0.2">
      <c r="A100" s="1">
        <v>39918</v>
      </c>
      <c r="B100" s="12" t="s">
        <v>47</v>
      </c>
      <c r="C100" s="12" t="s">
        <v>48</v>
      </c>
      <c r="D100" s="5">
        <v>75</v>
      </c>
      <c r="E100" s="16">
        <f t="shared" si="3"/>
        <v>0.5</v>
      </c>
      <c r="F100" s="15" t="s">
        <v>8</v>
      </c>
      <c r="G100" s="14">
        <f>A100-80</f>
        <v>39838</v>
      </c>
      <c r="H100" s="31" t="s">
        <v>49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x14ac:dyDescent="0.2">
      <c r="A101" s="1">
        <v>39918</v>
      </c>
      <c r="B101" s="12" t="s">
        <v>47</v>
      </c>
      <c r="C101" s="12" t="s">
        <v>50</v>
      </c>
      <c r="D101" s="5">
        <v>75</v>
      </c>
      <c r="E101" s="16">
        <f t="shared" si="3"/>
        <v>0.5</v>
      </c>
      <c r="F101" s="15" t="s">
        <v>8</v>
      </c>
      <c r="G101" s="14">
        <f>A101-80</f>
        <v>39838</v>
      </c>
      <c r="H101" s="31" t="s">
        <v>49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x14ac:dyDescent="0.2">
      <c r="A102" s="1">
        <v>39918</v>
      </c>
      <c r="B102" s="12" t="s">
        <v>428</v>
      </c>
      <c r="C102" s="12" t="s">
        <v>429</v>
      </c>
      <c r="D102" s="5">
        <v>150</v>
      </c>
      <c r="E102" s="16">
        <f t="shared" si="3"/>
        <v>1</v>
      </c>
      <c r="F102" s="15" t="s">
        <v>379</v>
      </c>
      <c r="G102" s="14"/>
      <c r="H102" s="31" t="s">
        <v>49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x14ac:dyDescent="0.2">
      <c r="A103" s="1">
        <v>39918</v>
      </c>
      <c r="B103" s="12" t="s">
        <v>381</v>
      </c>
      <c r="C103" s="12"/>
      <c r="D103" s="5">
        <v>25</v>
      </c>
      <c r="E103" s="16">
        <f>D103/25</f>
        <v>1</v>
      </c>
      <c r="F103" s="15" t="s">
        <v>379</v>
      </c>
      <c r="H103" s="31" t="s">
        <v>75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x14ac:dyDescent="0.2">
      <c r="A104" s="1">
        <v>39918</v>
      </c>
      <c r="B104" s="12" t="s">
        <v>382</v>
      </c>
      <c r="C104" s="20" t="s">
        <v>403</v>
      </c>
      <c r="D104" s="5">
        <v>25</v>
      </c>
      <c r="E104" s="16">
        <f>D104/25</f>
        <v>1</v>
      </c>
      <c r="F104" s="15" t="s">
        <v>379</v>
      </c>
      <c r="H104" s="31" t="s">
        <v>75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x14ac:dyDescent="0.2">
      <c r="A105" s="1">
        <v>39918</v>
      </c>
      <c r="B105" s="12" t="s">
        <v>382</v>
      </c>
      <c r="C105" s="12" t="s">
        <v>430</v>
      </c>
      <c r="D105" s="5">
        <v>25</v>
      </c>
      <c r="E105" s="16">
        <f>D105/25</f>
        <v>1</v>
      </c>
      <c r="F105" s="15" t="s">
        <v>379</v>
      </c>
      <c r="H105" s="31" t="s">
        <v>75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x14ac:dyDescent="0.2">
      <c r="A106" s="1">
        <v>39918</v>
      </c>
      <c r="B106" s="12" t="s">
        <v>74</v>
      </c>
      <c r="C106" s="12"/>
      <c r="D106" s="5">
        <v>50</v>
      </c>
      <c r="E106" s="16">
        <f>D106/25</f>
        <v>2</v>
      </c>
      <c r="F106" s="15" t="s">
        <v>8</v>
      </c>
      <c r="G106" s="14">
        <v>39858</v>
      </c>
      <c r="H106" s="31" t="s">
        <v>75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x14ac:dyDescent="0.2">
      <c r="A107" s="1">
        <v>39918</v>
      </c>
      <c r="B107" s="12" t="s">
        <v>383</v>
      </c>
      <c r="C107" s="12" t="s">
        <v>39</v>
      </c>
      <c r="D107" s="5">
        <v>250</v>
      </c>
      <c r="E107" s="16">
        <f>D107/25</f>
        <v>10</v>
      </c>
      <c r="F107" s="15" t="s">
        <v>379</v>
      </c>
      <c r="H107" s="31" t="s">
        <v>75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x14ac:dyDescent="0.2">
      <c r="A108" s="1">
        <v>39920</v>
      </c>
      <c r="B108" s="12" t="s">
        <v>80</v>
      </c>
      <c r="C108" s="12" t="s">
        <v>87</v>
      </c>
      <c r="D108" s="5" t="s">
        <v>7</v>
      </c>
      <c r="E108" s="12">
        <v>10</v>
      </c>
      <c r="F108" s="15" t="s">
        <v>8</v>
      </c>
      <c r="G108" s="14">
        <f>A108-60</f>
        <v>39860</v>
      </c>
      <c r="H108" s="31" t="s">
        <v>83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x14ac:dyDescent="0.2">
      <c r="A109" s="1">
        <v>39920</v>
      </c>
      <c r="B109" s="12" t="s">
        <v>80</v>
      </c>
      <c r="C109" s="12" t="s">
        <v>85</v>
      </c>
      <c r="D109" s="5" t="s">
        <v>86</v>
      </c>
      <c r="E109" s="12">
        <v>10</v>
      </c>
      <c r="F109" s="15" t="s">
        <v>8</v>
      </c>
      <c r="G109" s="14">
        <f>A109-60</f>
        <v>39860</v>
      </c>
      <c r="H109" s="31" t="s">
        <v>83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x14ac:dyDescent="0.2">
      <c r="A110" s="1">
        <v>39920</v>
      </c>
      <c r="B110" s="12" t="s">
        <v>80</v>
      </c>
      <c r="C110" s="12" t="s">
        <v>92</v>
      </c>
      <c r="D110" s="5" t="s">
        <v>93</v>
      </c>
      <c r="E110" s="12">
        <v>10</v>
      </c>
      <c r="F110" s="15" t="s">
        <v>8</v>
      </c>
      <c r="G110" s="14">
        <f>A110-60</f>
        <v>39860</v>
      </c>
      <c r="H110" s="31" t="s">
        <v>83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x14ac:dyDescent="0.2">
      <c r="A111" s="1">
        <v>39920</v>
      </c>
      <c r="B111" s="12" t="s">
        <v>80</v>
      </c>
      <c r="C111" s="12" t="s">
        <v>81</v>
      </c>
      <c r="D111" s="5" t="s">
        <v>82</v>
      </c>
      <c r="E111" s="12">
        <v>8</v>
      </c>
      <c r="F111" s="15" t="s">
        <v>8</v>
      </c>
      <c r="G111" s="14">
        <f>A111-60</f>
        <v>39860</v>
      </c>
      <c r="H111" s="31" t="s">
        <v>83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x14ac:dyDescent="0.2">
      <c r="A112" s="1">
        <v>39920</v>
      </c>
      <c r="B112" s="12" t="s">
        <v>80</v>
      </c>
      <c r="C112" s="12" t="s">
        <v>89</v>
      </c>
      <c r="D112" s="5" t="s">
        <v>90</v>
      </c>
      <c r="E112" s="12">
        <v>4</v>
      </c>
      <c r="F112" s="15" t="s">
        <v>8</v>
      </c>
      <c r="G112" s="14">
        <f>A112-60</f>
        <v>39860</v>
      </c>
      <c r="H112" s="31" t="s">
        <v>83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x14ac:dyDescent="0.2">
      <c r="A113" s="1">
        <v>39920</v>
      </c>
      <c r="B113" s="12" t="s">
        <v>126</v>
      </c>
      <c r="C113" s="12" t="s">
        <v>125</v>
      </c>
      <c r="D113" s="5" t="s">
        <v>129</v>
      </c>
      <c r="E113" s="12">
        <v>4</v>
      </c>
      <c r="F113" s="15" t="s">
        <v>8</v>
      </c>
      <c r="G113" s="14">
        <f>A113-30</f>
        <v>39890</v>
      </c>
      <c r="H113" s="31" t="s">
        <v>23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x14ac:dyDescent="0.2">
      <c r="A114" s="1">
        <v>39920</v>
      </c>
      <c r="B114" s="12" t="s">
        <v>126</v>
      </c>
      <c r="C114" s="12" t="s">
        <v>127</v>
      </c>
      <c r="D114" s="5" t="s">
        <v>128</v>
      </c>
      <c r="E114" s="12">
        <v>4</v>
      </c>
      <c r="F114" s="15" t="s">
        <v>8</v>
      </c>
      <c r="G114" s="14">
        <f>A114-30</f>
        <v>39890</v>
      </c>
      <c r="H114" s="31" t="s">
        <v>23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x14ac:dyDescent="0.2">
      <c r="A115" s="1">
        <v>39920</v>
      </c>
      <c r="B115" s="12" t="s">
        <v>124</v>
      </c>
      <c r="C115" s="12" t="s">
        <v>125</v>
      </c>
      <c r="D115" s="5">
        <v>12</v>
      </c>
      <c r="E115" s="12">
        <v>4</v>
      </c>
      <c r="F115" s="15" t="s">
        <v>8</v>
      </c>
      <c r="G115" s="14">
        <f>A115-30</f>
        <v>39890</v>
      </c>
      <c r="H115" s="31" t="s">
        <v>15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x14ac:dyDescent="0.2">
      <c r="A116" s="1">
        <v>39920</v>
      </c>
      <c r="B116" s="12" t="s">
        <v>77</v>
      </c>
      <c r="C116" s="12" t="s">
        <v>79</v>
      </c>
      <c r="D116" s="5">
        <v>22</v>
      </c>
      <c r="E116" s="12">
        <v>2</v>
      </c>
      <c r="F116" s="15" t="s">
        <v>8</v>
      </c>
      <c r="G116" s="14">
        <f>A116-60</f>
        <v>39860</v>
      </c>
      <c r="H116" s="31" t="s">
        <v>15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x14ac:dyDescent="0.2">
      <c r="A117" s="1">
        <v>39920</v>
      </c>
      <c r="B117" s="12" t="s">
        <v>77</v>
      </c>
      <c r="C117" s="12" t="s">
        <v>78</v>
      </c>
      <c r="D117" s="5">
        <v>22</v>
      </c>
      <c r="E117" s="12">
        <v>2</v>
      </c>
      <c r="F117" s="15" t="s">
        <v>8</v>
      </c>
      <c r="G117" s="14">
        <f>A117-60</f>
        <v>39860</v>
      </c>
      <c r="H117" s="31" t="s">
        <v>15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x14ac:dyDescent="0.2">
      <c r="A118" s="1">
        <v>39920</v>
      </c>
      <c r="B118" s="12" t="s">
        <v>431</v>
      </c>
      <c r="C118" s="12"/>
      <c r="D118" s="5">
        <v>14</v>
      </c>
      <c r="E118" s="12">
        <v>4</v>
      </c>
      <c r="F118" s="15" t="s">
        <v>8</v>
      </c>
      <c r="H118" s="31" t="s">
        <v>15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x14ac:dyDescent="0.2">
      <c r="A119" s="1">
        <v>39920</v>
      </c>
      <c r="B119" s="12" t="s">
        <v>431</v>
      </c>
      <c r="C119" s="12"/>
      <c r="D119" s="5">
        <v>13</v>
      </c>
      <c r="E119" s="12">
        <v>4</v>
      </c>
      <c r="F119" s="15" t="s">
        <v>8</v>
      </c>
      <c r="H119" s="31" t="s">
        <v>15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x14ac:dyDescent="0.2">
      <c r="A120" s="1">
        <v>39920</v>
      </c>
      <c r="B120" s="12" t="s">
        <v>66</v>
      </c>
      <c r="C120" s="12" t="s">
        <v>70</v>
      </c>
      <c r="D120" s="5">
        <v>21</v>
      </c>
      <c r="E120" s="12">
        <v>4</v>
      </c>
      <c r="F120" s="15" t="s">
        <v>8</v>
      </c>
      <c r="G120" s="14">
        <f t="shared" ref="G120:G125" si="6">A120-60</f>
        <v>39860</v>
      </c>
      <c r="H120" s="31" t="s">
        <v>15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x14ac:dyDescent="0.2">
      <c r="A121" s="1">
        <v>39920</v>
      </c>
      <c r="B121" s="12" t="s">
        <v>66</v>
      </c>
      <c r="C121" s="12" t="s">
        <v>72</v>
      </c>
      <c r="D121" s="5">
        <v>17</v>
      </c>
      <c r="E121" s="12">
        <v>4</v>
      </c>
      <c r="F121" s="15" t="s">
        <v>8</v>
      </c>
      <c r="G121" s="14">
        <f t="shared" si="6"/>
        <v>39860</v>
      </c>
      <c r="H121" s="31" t="s">
        <v>15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x14ac:dyDescent="0.2">
      <c r="A122" s="1">
        <v>39920</v>
      </c>
      <c r="B122" s="12" t="s">
        <v>80</v>
      </c>
      <c r="C122" s="12" t="s">
        <v>84</v>
      </c>
      <c r="D122" s="5">
        <v>9</v>
      </c>
      <c r="E122" s="12">
        <v>4</v>
      </c>
      <c r="F122" s="15" t="s">
        <v>8</v>
      </c>
      <c r="G122" s="14">
        <f t="shared" si="6"/>
        <v>39860</v>
      </c>
      <c r="H122" s="31" t="s">
        <v>15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x14ac:dyDescent="0.2">
      <c r="A123" s="1">
        <v>39920</v>
      </c>
      <c r="B123" s="12" t="s">
        <v>80</v>
      </c>
      <c r="C123" s="12" t="s">
        <v>91</v>
      </c>
      <c r="D123" s="5">
        <v>11</v>
      </c>
      <c r="E123" s="12">
        <v>4</v>
      </c>
      <c r="F123" s="15" t="s">
        <v>8</v>
      </c>
      <c r="G123" s="14">
        <f t="shared" si="6"/>
        <v>39860</v>
      </c>
      <c r="H123" s="31" t="s">
        <v>15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x14ac:dyDescent="0.2">
      <c r="A124" s="1">
        <v>39920</v>
      </c>
      <c r="B124" s="12" t="s">
        <v>80</v>
      </c>
      <c r="C124" s="12" t="s">
        <v>88</v>
      </c>
      <c r="D124" s="5">
        <v>10</v>
      </c>
      <c r="E124" s="12">
        <v>4</v>
      </c>
      <c r="F124" s="15" t="s">
        <v>8</v>
      </c>
      <c r="G124" s="14">
        <f t="shared" si="6"/>
        <v>39860</v>
      </c>
      <c r="H124" s="31" t="s">
        <v>15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x14ac:dyDescent="0.2">
      <c r="A125" s="1">
        <v>39920</v>
      </c>
      <c r="B125" s="12" t="s">
        <v>80</v>
      </c>
      <c r="C125" s="12" t="s">
        <v>84</v>
      </c>
      <c r="D125" s="5">
        <v>8</v>
      </c>
      <c r="E125" s="12">
        <v>4</v>
      </c>
      <c r="F125" s="15" t="s">
        <v>8</v>
      </c>
      <c r="G125" s="14">
        <f t="shared" si="6"/>
        <v>39860</v>
      </c>
      <c r="H125" s="31" t="s">
        <v>15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x14ac:dyDescent="0.2">
      <c r="A126" s="1">
        <v>39925</v>
      </c>
      <c r="B126" s="12" t="s">
        <v>382</v>
      </c>
      <c r="C126" s="20" t="s">
        <v>405</v>
      </c>
      <c r="D126" s="5">
        <v>25</v>
      </c>
      <c r="E126" s="16">
        <f>D126/25</f>
        <v>1</v>
      </c>
      <c r="F126" s="15" t="s">
        <v>379</v>
      </c>
      <c r="H126" s="31" t="s">
        <v>75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x14ac:dyDescent="0.2">
      <c r="A127" s="1">
        <v>39925</v>
      </c>
      <c r="B127" s="12" t="s">
        <v>382</v>
      </c>
      <c r="C127" s="20" t="s">
        <v>432</v>
      </c>
      <c r="D127" s="5">
        <v>25</v>
      </c>
      <c r="E127" s="16">
        <f>D127/25</f>
        <v>1</v>
      </c>
      <c r="F127" s="15" t="s">
        <v>379</v>
      </c>
      <c r="H127" s="31" t="s">
        <v>75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x14ac:dyDescent="0.2">
      <c r="A128" s="1">
        <v>39934</v>
      </c>
      <c r="B128" s="12" t="s">
        <v>130</v>
      </c>
      <c r="C128" s="12" t="s">
        <v>132</v>
      </c>
      <c r="D128" s="5" t="s">
        <v>7</v>
      </c>
      <c r="E128" s="12">
        <v>10</v>
      </c>
      <c r="F128" s="15" t="s">
        <v>8</v>
      </c>
      <c r="H128" s="31" t="s">
        <v>69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x14ac:dyDescent="0.2">
      <c r="A129" s="1">
        <v>39934</v>
      </c>
      <c r="B129" s="12" t="s">
        <v>130</v>
      </c>
      <c r="C129" s="12" t="s">
        <v>131</v>
      </c>
      <c r="D129" s="5" t="s">
        <v>86</v>
      </c>
      <c r="E129" s="12">
        <v>10</v>
      </c>
      <c r="F129" s="15" t="s">
        <v>8</v>
      </c>
      <c r="H129" s="31" t="s">
        <v>69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x14ac:dyDescent="0.2">
      <c r="A130" s="1">
        <v>39934</v>
      </c>
      <c r="B130" s="12" t="s">
        <v>77</v>
      </c>
      <c r="C130" s="12" t="s">
        <v>96</v>
      </c>
      <c r="D130" s="5" t="s">
        <v>97</v>
      </c>
      <c r="E130" s="12">
        <v>6</v>
      </c>
      <c r="F130" s="15" t="s">
        <v>8</v>
      </c>
      <c r="H130" s="31" t="s">
        <v>69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x14ac:dyDescent="0.2">
      <c r="A131" s="1">
        <v>39934</v>
      </c>
      <c r="B131" s="12" t="s">
        <v>77</v>
      </c>
      <c r="C131" s="12" t="s">
        <v>79</v>
      </c>
      <c r="D131" s="5" t="s">
        <v>101</v>
      </c>
      <c r="E131" s="12">
        <v>4</v>
      </c>
      <c r="F131" s="15" t="s">
        <v>8</v>
      </c>
      <c r="H131" s="31" t="s">
        <v>69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x14ac:dyDescent="0.2">
      <c r="A132" s="1">
        <v>39934</v>
      </c>
      <c r="B132" s="12" t="s">
        <v>77</v>
      </c>
      <c r="C132" s="12" t="s">
        <v>94</v>
      </c>
      <c r="D132" s="5" t="s">
        <v>95</v>
      </c>
      <c r="E132" s="12">
        <v>2</v>
      </c>
      <c r="F132" s="15" t="s">
        <v>8</v>
      </c>
      <c r="G132" s="14">
        <f>A132-60</f>
        <v>39874</v>
      </c>
      <c r="H132" s="31" t="s">
        <v>83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spans="1:252" x14ac:dyDescent="0.2">
      <c r="A133" s="1">
        <v>39934</v>
      </c>
      <c r="B133" s="12" t="s">
        <v>77</v>
      </c>
      <c r="C133" s="12" t="s">
        <v>100</v>
      </c>
      <c r="D133" s="5" t="s">
        <v>101</v>
      </c>
      <c r="E133" s="12">
        <v>4</v>
      </c>
      <c r="F133" s="15" t="s">
        <v>8</v>
      </c>
      <c r="G133" s="14">
        <f>A133-60</f>
        <v>39874</v>
      </c>
      <c r="H133" s="31" t="s">
        <v>83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spans="1:252" x14ac:dyDescent="0.2">
      <c r="A134" s="1">
        <v>39934</v>
      </c>
      <c r="B134" s="12" t="s">
        <v>77</v>
      </c>
      <c r="C134" s="12" t="s">
        <v>98</v>
      </c>
      <c r="D134" s="5" t="s">
        <v>99</v>
      </c>
      <c r="E134" s="12">
        <v>4</v>
      </c>
      <c r="F134" s="15" t="s">
        <v>8</v>
      </c>
      <c r="G134" s="14">
        <f>A134-60</f>
        <v>39874</v>
      </c>
      <c r="H134" s="31" t="s">
        <v>83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x14ac:dyDescent="0.2">
      <c r="A135" s="1">
        <v>39934</v>
      </c>
      <c r="B135" s="12" t="s">
        <v>133</v>
      </c>
      <c r="C135" s="12" t="s">
        <v>134</v>
      </c>
      <c r="D135" s="5" t="s">
        <v>135</v>
      </c>
      <c r="E135" s="12">
        <v>10</v>
      </c>
      <c r="F135" s="15" t="s">
        <v>8</v>
      </c>
      <c r="G135" s="14">
        <f>A135-36</f>
        <v>39898</v>
      </c>
      <c r="H135" s="31" t="s">
        <v>23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x14ac:dyDescent="0.2">
      <c r="A136" s="1">
        <v>39934</v>
      </c>
      <c r="B136" s="12" t="s">
        <v>136</v>
      </c>
      <c r="C136" s="12" t="s">
        <v>137</v>
      </c>
      <c r="D136" s="5" t="s">
        <v>138</v>
      </c>
      <c r="E136" s="12">
        <v>10</v>
      </c>
      <c r="F136" s="15" t="s">
        <v>8</v>
      </c>
      <c r="G136" s="14">
        <f>A136-36</f>
        <v>39898</v>
      </c>
      <c r="H136" s="31" t="s">
        <v>23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x14ac:dyDescent="0.2">
      <c r="A137" s="1">
        <v>39934</v>
      </c>
      <c r="B137" s="12" t="s">
        <v>148</v>
      </c>
      <c r="C137" s="12" t="s">
        <v>151</v>
      </c>
      <c r="D137" s="5">
        <v>187.5</v>
      </c>
      <c r="E137" s="16">
        <f t="shared" ref="E137:E146" si="7">D137/150</f>
        <v>1.25</v>
      </c>
      <c r="F137" s="15" t="s">
        <v>8</v>
      </c>
      <c r="G137" s="14">
        <f t="shared" ref="G137:G143" si="8">A137-30</f>
        <v>39904</v>
      </c>
      <c r="H137" s="31" t="s">
        <v>54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x14ac:dyDescent="0.2">
      <c r="A138" s="1">
        <v>39934</v>
      </c>
      <c r="B138" s="12" t="s">
        <v>148</v>
      </c>
      <c r="C138" s="12" t="s">
        <v>149</v>
      </c>
      <c r="D138" s="5">
        <v>187.5</v>
      </c>
      <c r="E138" s="16">
        <f t="shared" si="7"/>
        <v>1.25</v>
      </c>
      <c r="F138" s="15" t="s">
        <v>8</v>
      </c>
      <c r="G138" s="14">
        <f t="shared" si="8"/>
        <v>39904</v>
      </c>
      <c r="H138" s="31" t="s">
        <v>54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spans="1:252" x14ac:dyDescent="0.2">
      <c r="A139" s="1">
        <v>39934</v>
      </c>
      <c r="B139" s="12" t="s">
        <v>148</v>
      </c>
      <c r="C139" s="12" t="s">
        <v>150</v>
      </c>
      <c r="D139" s="5">
        <v>150</v>
      </c>
      <c r="E139" s="16">
        <f t="shared" si="7"/>
        <v>1</v>
      </c>
      <c r="F139" s="15" t="s">
        <v>8</v>
      </c>
      <c r="G139" s="14">
        <f t="shared" si="8"/>
        <v>39904</v>
      </c>
      <c r="H139" s="31" t="s">
        <v>54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x14ac:dyDescent="0.2">
      <c r="A140" s="1">
        <v>39934</v>
      </c>
      <c r="B140" s="12" t="s">
        <v>148</v>
      </c>
      <c r="C140" s="12" t="s">
        <v>152</v>
      </c>
      <c r="D140" s="5">
        <v>150</v>
      </c>
      <c r="E140" s="16">
        <f t="shared" si="7"/>
        <v>1</v>
      </c>
      <c r="F140" s="15" t="s">
        <v>8</v>
      </c>
      <c r="G140" s="14">
        <f t="shared" si="8"/>
        <v>39904</v>
      </c>
      <c r="H140" s="31" t="s">
        <v>54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x14ac:dyDescent="0.2">
      <c r="A141" s="1">
        <v>39934</v>
      </c>
      <c r="B141" s="12" t="s">
        <v>153</v>
      </c>
      <c r="C141" s="12" t="s">
        <v>156</v>
      </c>
      <c r="D141" s="38">
        <f>150-37.5</f>
        <v>112.5</v>
      </c>
      <c r="E141" s="16">
        <f t="shared" si="7"/>
        <v>0.75</v>
      </c>
      <c r="F141" s="15" t="s">
        <v>8</v>
      </c>
      <c r="G141" s="14">
        <f t="shared" si="8"/>
        <v>39904</v>
      </c>
      <c r="H141" s="31" t="s">
        <v>54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x14ac:dyDescent="0.2">
      <c r="A142" s="1">
        <v>39934</v>
      </c>
      <c r="B142" s="12" t="s">
        <v>153</v>
      </c>
      <c r="C142" s="12" t="s">
        <v>154</v>
      </c>
      <c r="D142" s="5">
        <v>150</v>
      </c>
      <c r="E142" s="16">
        <f t="shared" si="7"/>
        <v>1</v>
      </c>
      <c r="F142" s="15" t="s">
        <v>8</v>
      </c>
      <c r="G142" s="14">
        <f t="shared" si="8"/>
        <v>39904</v>
      </c>
      <c r="H142" s="31" t="s">
        <v>54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x14ac:dyDescent="0.2">
      <c r="A143" s="1">
        <v>39934</v>
      </c>
      <c r="B143" s="12" t="s">
        <v>153</v>
      </c>
      <c r="C143" s="12" t="s">
        <v>155</v>
      </c>
      <c r="D143" s="5">
        <v>112.5</v>
      </c>
      <c r="E143" s="16">
        <f t="shared" si="7"/>
        <v>0.75</v>
      </c>
      <c r="F143" s="15" t="s">
        <v>8</v>
      </c>
      <c r="G143" s="14">
        <f t="shared" si="8"/>
        <v>39904</v>
      </c>
      <c r="H143" s="31" t="s">
        <v>54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x14ac:dyDescent="0.2">
      <c r="A144" s="1">
        <v>39934</v>
      </c>
      <c r="B144" s="12" t="s">
        <v>122</v>
      </c>
      <c r="C144" s="12" t="s">
        <v>123</v>
      </c>
      <c r="D144" s="5">
        <v>150</v>
      </c>
      <c r="E144" s="16">
        <f t="shared" si="7"/>
        <v>1</v>
      </c>
      <c r="F144" s="15" t="s">
        <v>8</v>
      </c>
      <c r="G144" s="14">
        <f>A144-45</f>
        <v>39889</v>
      </c>
      <c r="H144" s="31" t="s">
        <v>54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x14ac:dyDescent="0.2">
      <c r="A145" s="1">
        <v>39934</v>
      </c>
      <c r="B145" s="12" t="s">
        <v>157</v>
      </c>
      <c r="C145" s="12" t="s">
        <v>158</v>
      </c>
      <c r="D145" s="5">
        <v>75</v>
      </c>
      <c r="E145" s="16">
        <f t="shared" si="7"/>
        <v>0.5</v>
      </c>
      <c r="F145" s="15" t="s">
        <v>8</v>
      </c>
      <c r="G145" s="14">
        <f>A145-30</f>
        <v>39904</v>
      </c>
      <c r="H145" s="31" t="s">
        <v>54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x14ac:dyDescent="0.2">
      <c r="A146" s="1">
        <v>39934</v>
      </c>
      <c r="B146" s="12" t="s">
        <v>157</v>
      </c>
      <c r="C146" s="12" t="s">
        <v>159</v>
      </c>
      <c r="D146" s="5">
        <v>37.5</v>
      </c>
      <c r="E146" s="16">
        <f t="shared" si="7"/>
        <v>0.25</v>
      </c>
      <c r="F146" s="15" t="s">
        <v>8</v>
      </c>
      <c r="G146" s="14">
        <f>A146-30</f>
        <v>39904</v>
      </c>
      <c r="H146" s="31" t="s">
        <v>54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x14ac:dyDescent="0.2">
      <c r="A147" s="1">
        <v>39934</v>
      </c>
      <c r="B147" s="12" t="s">
        <v>160</v>
      </c>
      <c r="C147" s="12" t="s">
        <v>168</v>
      </c>
      <c r="D147" s="5">
        <v>25</v>
      </c>
      <c r="E147" s="18">
        <f>D147/50</f>
        <v>0.5</v>
      </c>
      <c r="F147" s="15" t="s">
        <v>8</v>
      </c>
      <c r="G147" s="14">
        <v>39904</v>
      </c>
      <c r="H147" s="39" t="s">
        <v>161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x14ac:dyDescent="0.2">
      <c r="A148" s="1">
        <v>39934</v>
      </c>
      <c r="B148" s="12" t="s">
        <v>160</v>
      </c>
      <c r="C148" s="12" t="s">
        <v>162</v>
      </c>
      <c r="D148" s="5">
        <v>25</v>
      </c>
      <c r="E148" s="18">
        <f>D148/50</f>
        <v>0.5</v>
      </c>
      <c r="F148" s="15" t="s">
        <v>8</v>
      </c>
      <c r="G148" s="14">
        <v>39904</v>
      </c>
      <c r="H148" s="39" t="s">
        <v>161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x14ac:dyDescent="0.2">
      <c r="A149" s="1">
        <v>39941</v>
      </c>
      <c r="B149" s="12" t="s">
        <v>160</v>
      </c>
      <c r="C149" s="12" t="s">
        <v>164</v>
      </c>
      <c r="D149" s="5">
        <v>25</v>
      </c>
      <c r="E149" s="18">
        <f>D149/50</f>
        <v>0.5</v>
      </c>
      <c r="F149" s="15" t="s">
        <v>8</v>
      </c>
      <c r="G149" s="14">
        <v>39904</v>
      </c>
      <c r="H149" s="39" t="s">
        <v>161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x14ac:dyDescent="0.2">
      <c r="A150" s="1">
        <v>39941</v>
      </c>
      <c r="B150" s="12" t="s">
        <v>160</v>
      </c>
      <c r="C150" s="12" t="s">
        <v>19</v>
      </c>
      <c r="D150" s="5">
        <v>25</v>
      </c>
      <c r="E150" s="18">
        <f>D150/50</f>
        <v>0.5</v>
      </c>
      <c r="F150" s="15" t="s">
        <v>8</v>
      </c>
      <c r="G150" s="14">
        <v>39904</v>
      </c>
      <c r="H150" s="39" t="s">
        <v>161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x14ac:dyDescent="0.2">
      <c r="A151" s="1">
        <v>39943</v>
      </c>
      <c r="B151" s="12" t="s">
        <v>433</v>
      </c>
      <c r="C151" s="12" t="s">
        <v>195</v>
      </c>
      <c r="D151" s="5">
        <v>12</v>
      </c>
      <c r="E151" s="16">
        <f>D151/16</f>
        <v>0.75</v>
      </c>
      <c r="F151" s="15" t="s">
        <v>379</v>
      </c>
      <c r="H151" s="31" t="s">
        <v>65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x14ac:dyDescent="0.2">
      <c r="A152" s="1">
        <v>39943</v>
      </c>
      <c r="B152" s="12" t="s">
        <v>433</v>
      </c>
      <c r="C152" s="12" t="s">
        <v>434</v>
      </c>
      <c r="D152" s="5">
        <v>4</v>
      </c>
      <c r="E152" s="16">
        <f>D152/16</f>
        <v>0.25</v>
      </c>
      <c r="F152" s="15" t="s">
        <v>379</v>
      </c>
      <c r="H152" s="31" t="s">
        <v>65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x14ac:dyDescent="0.2">
      <c r="A153" s="1">
        <v>39943</v>
      </c>
      <c r="B153" s="12" t="s">
        <v>435</v>
      </c>
      <c r="C153" s="12" t="s">
        <v>436</v>
      </c>
      <c r="D153" s="5">
        <v>600</v>
      </c>
      <c r="E153" s="16">
        <f t="shared" ref="E153:E162" si="9">D153/150</f>
        <v>4</v>
      </c>
      <c r="F153" s="15" t="s">
        <v>379</v>
      </c>
      <c r="G153" s="14"/>
      <c r="H153" s="31" t="s">
        <v>49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x14ac:dyDescent="0.2">
      <c r="A154" s="1">
        <v>39943</v>
      </c>
      <c r="B154" s="12" t="s">
        <v>435</v>
      </c>
      <c r="C154" s="12" t="s">
        <v>437</v>
      </c>
      <c r="D154" s="5">
        <v>300</v>
      </c>
      <c r="E154" s="16">
        <f t="shared" si="9"/>
        <v>2</v>
      </c>
      <c r="F154" s="15" t="s">
        <v>379</v>
      </c>
      <c r="G154" s="14"/>
      <c r="H154" s="31" t="s">
        <v>49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x14ac:dyDescent="0.2">
      <c r="A155" s="1">
        <v>39943</v>
      </c>
      <c r="B155" s="12" t="s">
        <v>435</v>
      </c>
      <c r="C155" s="12" t="s">
        <v>438</v>
      </c>
      <c r="D155" s="5">
        <v>375</v>
      </c>
      <c r="E155" s="16">
        <f t="shared" si="9"/>
        <v>2.5</v>
      </c>
      <c r="F155" s="15" t="s">
        <v>379</v>
      </c>
      <c r="G155" s="14"/>
      <c r="H155" s="31" t="s">
        <v>49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x14ac:dyDescent="0.2">
      <c r="A156" s="1">
        <v>39943</v>
      </c>
      <c r="B156" s="12" t="s">
        <v>435</v>
      </c>
      <c r="C156" s="12" t="s">
        <v>439</v>
      </c>
      <c r="D156" s="5">
        <v>150</v>
      </c>
      <c r="E156" s="16">
        <f t="shared" si="9"/>
        <v>1</v>
      </c>
      <c r="F156" s="15" t="s">
        <v>379</v>
      </c>
      <c r="G156" s="14"/>
      <c r="H156" s="31" t="s">
        <v>49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x14ac:dyDescent="0.2">
      <c r="A157" s="1">
        <v>39943</v>
      </c>
      <c r="B157" s="12" t="s">
        <v>435</v>
      </c>
      <c r="C157" s="12" t="s">
        <v>440</v>
      </c>
      <c r="D157" s="5">
        <v>300</v>
      </c>
      <c r="E157" s="16">
        <f t="shared" si="9"/>
        <v>2</v>
      </c>
      <c r="F157" s="15" t="s">
        <v>379</v>
      </c>
      <c r="G157" s="14"/>
      <c r="H157" s="31" t="s">
        <v>49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x14ac:dyDescent="0.2">
      <c r="A158" s="1">
        <v>39943</v>
      </c>
      <c r="B158" s="12" t="s">
        <v>435</v>
      </c>
      <c r="C158" s="12" t="s">
        <v>441</v>
      </c>
      <c r="D158" s="5">
        <v>150</v>
      </c>
      <c r="E158" s="16">
        <f t="shared" si="9"/>
        <v>1</v>
      </c>
      <c r="F158" s="15" t="s">
        <v>379</v>
      </c>
      <c r="G158" s="14"/>
      <c r="H158" s="31" t="s">
        <v>49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252" x14ac:dyDescent="0.2">
      <c r="A159" s="1">
        <v>39943</v>
      </c>
      <c r="B159" s="12" t="s">
        <v>435</v>
      </c>
      <c r="C159" s="12" t="s">
        <v>442</v>
      </c>
      <c r="D159" s="5">
        <v>150</v>
      </c>
      <c r="E159" s="16">
        <f t="shared" si="9"/>
        <v>1</v>
      </c>
      <c r="F159" s="15" t="s">
        <v>379</v>
      </c>
      <c r="G159" s="14"/>
      <c r="H159" s="31" t="s">
        <v>49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</row>
    <row r="160" spans="1:252" x14ac:dyDescent="0.2">
      <c r="A160" s="1">
        <v>39943</v>
      </c>
      <c r="B160" s="12" t="s">
        <v>435</v>
      </c>
      <c r="C160" s="12" t="s">
        <v>443</v>
      </c>
      <c r="D160" s="5">
        <v>450</v>
      </c>
      <c r="E160" s="16">
        <f t="shared" si="9"/>
        <v>3</v>
      </c>
      <c r="F160" s="15" t="s">
        <v>379</v>
      </c>
      <c r="G160" s="14"/>
      <c r="H160" s="31" t="s">
        <v>49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</row>
    <row r="161" spans="1:256" x14ac:dyDescent="0.2">
      <c r="A161" s="1">
        <v>39943</v>
      </c>
      <c r="B161" s="12" t="s">
        <v>435</v>
      </c>
      <c r="C161" s="12" t="s">
        <v>444</v>
      </c>
      <c r="D161" s="5">
        <v>150</v>
      </c>
      <c r="E161" s="16">
        <f t="shared" si="9"/>
        <v>1</v>
      </c>
      <c r="F161" s="15" t="s">
        <v>379</v>
      </c>
      <c r="G161" s="14"/>
      <c r="H161" s="31" t="s">
        <v>49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</row>
    <row r="162" spans="1:256" x14ac:dyDescent="0.2">
      <c r="A162" s="1">
        <v>39943</v>
      </c>
      <c r="B162" s="12" t="s">
        <v>435</v>
      </c>
      <c r="C162" s="12" t="s">
        <v>445</v>
      </c>
      <c r="D162" s="5">
        <v>150</v>
      </c>
      <c r="E162" s="16">
        <f t="shared" si="9"/>
        <v>1</v>
      </c>
      <c r="F162" s="15" t="s">
        <v>379</v>
      </c>
      <c r="G162" s="14"/>
      <c r="H162" s="31" t="s">
        <v>49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</row>
    <row r="163" spans="1:256" s="36" customFormat="1" x14ac:dyDescent="0.2">
      <c r="A163" s="17">
        <v>39945</v>
      </c>
      <c r="B163" s="12" t="s">
        <v>446</v>
      </c>
      <c r="C163" s="12" t="s">
        <v>447</v>
      </c>
      <c r="D163" s="15">
        <v>15</v>
      </c>
      <c r="E163" s="18">
        <f>D163/90</f>
        <v>0.16666666666666666</v>
      </c>
      <c r="F163" s="15" t="s">
        <v>379</v>
      </c>
      <c r="G163" s="19"/>
      <c r="H163" s="31" t="s">
        <v>141</v>
      </c>
      <c r="K163" s="40"/>
      <c r="IS163"/>
      <c r="IT163"/>
      <c r="IU163"/>
      <c r="IV163"/>
    </row>
    <row r="164" spans="1:256" x14ac:dyDescent="0.2">
      <c r="A164" s="1">
        <v>39948</v>
      </c>
      <c r="B164" s="12" t="s">
        <v>448</v>
      </c>
      <c r="C164" s="12" t="s">
        <v>449</v>
      </c>
      <c r="D164" s="5">
        <v>18.75</v>
      </c>
      <c r="E164" s="16">
        <f t="shared" ref="E164:E173" si="10">D164/150</f>
        <v>0.125</v>
      </c>
      <c r="F164" s="15" t="s">
        <v>379</v>
      </c>
      <c r="G164" s="14"/>
      <c r="H164" s="31" t="s">
        <v>54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</row>
    <row r="165" spans="1:256" x14ac:dyDescent="0.2">
      <c r="A165" s="1">
        <v>39948</v>
      </c>
      <c r="B165" s="12" t="s">
        <v>448</v>
      </c>
      <c r="C165" s="12" t="s">
        <v>450</v>
      </c>
      <c r="D165" s="5">
        <v>37.5</v>
      </c>
      <c r="E165" s="16">
        <f t="shared" si="10"/>
        <v>0.25</v>
      </c>
      <c r="F165" s="15" t="s">
        <v>379</v>
      </c>
      <c r="G165" s="14"/>
      <c r="H165" s="31" t="s">
        <v>54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</row>
    <row r="166" spans="1:256" x14ac:dyDescent="0.2">
      <c r="A166" s="1">
        <v>39948</v>
      </c>
      <c r="B166" s="12" t="s">
        <v>448</v>
      </c>
      <c r="C166" s="12" t="s">
        <v>451</v>
      </c>
      <c r="D166" s="38">
        <f>150/8</f>
        <v>18.75</v>
      </c>
      <c r="E166" s="16">
        <f t="shared" si="10"/>
        <v>0.125</v>
      </c>
      <c r="F166" s="15" t="s">
        <v>379</v>
      </c>
      <c r="G166" s="14"/>
      <c r="H166" s="31" t="s">
        <v>54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</row>
    <row r="167" spans="1:256" x14ac:dyDescent="0.2">
      <c r="A167" s="1">
        <v>39948</v>
      </c>
      <c r="B167" s="12" t="s">
        <v>448</v>
      </c>
      <c r="C167" s="12" t="s">
        <v>452</v>
      </c>
      <c r="D167" s="5">
        <v>37.5</v>
      </c>
      <c r="E167" s="16">
        <f t="shared" si="10"/>
        <v>0.25</v>
      </c>
      <c r="F167" s="15" t="s">
        <v>379</v>
      </c>
      <c r="G167" s="14"/>
      <c r="H167" s="31" t="s">
        <v>54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</row>
    <row r="168" spans="1:256" x14ac:dyDescent="0.2">
      <c r="A168" s="1">
        <v>39948</v>
      </c>
      <c r="B168" s="12" t="s">
        <v>448</v>
      </c>
      <c r="C168" s="12" t="s">
        <v>453</v>
      </c>
      <c r="D168" s="38">
        <f>150/4</f>
        <v>37.5</v>
      </c>
      <c r="E168" s="16">
        <f t="shared" si="10"/>
        <v>0.25</v>
      </c>
      <c r="F168" s="15" t="s">
        <v>379</v>
      </c>
      <c r="G168" s="14"/>
      <c r="H168" s="31" t="s">
        <v>54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</row>
    <row r="169" spans="1:256" x14ac:dyDescent="0.2">
      <c r="A169" s="1">
        <v>39948</v>
      </c>
      <c r="B169" s="12" t="s">
        <v>454</v>
      </c>
      <c r="C169" s="12" t="s">
        <v>455</v>
      </c>
      <c r="D169" s="5">
        <v>75</v>
      </c>
      <c r="E169" s="16">
        <f t="shared" si="10"/>
        <v>0.5</v>
      </c>
      <c r="F169" s="15" t="s">
        <v>379</v>
      </c>
      <c r="G169" s="14"/>
      <c r="H169" s="31" t="s">
        <v>54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</row>
    <row r="170" spans="1:256" x14ac:dyDescent="0.2">
      <c r="A170" s="1">
        <v>39948</v>
      </c>
      <c r="B170" s="12" t="s">
        <v>454</v>
      </c>
      <c r="C170" s="12" t="s">
        <v>456</v>
      </c>
      <c r="D170" s="5">
        <v>75</v>
      </c>
      <c r="E170" s="16">
        <f t="shared" si="10"/>
        <v>0.5</v>
      </c>
      <c r="F170" s="15" t="s">
        <v>379</v>
      </c>
      <c r="G170" s="14"/>
      <c r="H170" s="31" t="s">
        <v>54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</row>
    <row r="171" spans="1:256" x14ac:dyDescent="0.2">
      <c r="A171" s="1">
        <v>39948</v>
      </c>
      <c r="B171" s="12" t="s">
        <v>454</v>
      </c>
      <c r="C171" s="12" t="s">
        <v>457</v>
      </c>
      <c r="D171" s="5">
        <v>150</v>
      </c>
      <c r="E171" s="16">
        <f t="shared" si="10"/>
        <v>1</v>
      </c>
      <c r="F171" s="15" t="s">
        <v>379</v>
      </c>
      <c r="G171" s="14"/>
      <c r="H171" s="31" t="s">
        <v>54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</row>
    <row r="172" spans="1:256" x14ac:dyDescent="0.2">
      <c r="A172" s="1">
        <v>39948</v>
      </c>
      <c r="B172" s="12" t="s">
        <v>458</v>
      </c>
      <c r="C172" s="12" t="s">
        <v>459</v>
      </c>
      <c r="D172" s="5">
        <v>50</v>
      </c>
      <c r="E172" s="16">
        <f t="shared" si="10"/>
        <v>0.33333333333333331</v>
      </c>
      <c r="F172" s="15" t="s">
        <v>379</v>
      </c>
      <c r="G172" s="14"/>
      <c r="H172" s="31" t="s">
        <v>49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</row>
    <row r="173" spans="1:256" x14ac:dyDescent="0.2">
      <c r="A173" s="1">
        <v>39948</v>
      </c>
      <c r="B173" s="12" t="s">
        <v>458</v>
      </c>
      <c r="C173" s="12" t="s">
        <v>125</v>
      </c>
      <c r="D173" s="5">
        <v>100</v>
      </c>
      <c r="E173" s="16">
        <f t="shared" si="10"/>
        <v>0.66666666666666663</v>
      </c>
      <c r="F173" s="15" t="s">
        <v>379</v>
      </c>
      <c r="G173" s="14"/>
      <c r="H173" s="31" t="s">
        <v>49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</row>
    <row r="174" spans="1:256" x14ac:dyDescent="0.2">
      <c r="A174" s="1">
        <v>39948</v>
      </c>
      <c r="B174" s="12" t="s">
        <v>160</v>
      </c>
      <c r="C174" s="12" t="s">
        <v>14</v>
      </c>
      <c r="D174" s="5">
        <v>25</v>
      </c>
      <c r="E174" s="18">
        <f>D174/50</f>
        <v>0.5</v>
      </c>
      <c r="F174" s="15" t="s">
        <v>8</v>
      </c>
      <c r="G174" s="14">
        <v>39904</v>
      </c>
      <c r="H174" s="39" t="s">
        <v>161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</row>
    <row r="175" spans="1:256" x14ac:dyDescent="0.2">
      <c r="A175" s="1">
        <v>39948</v>
      </c>
      <c r="B175" s="12" t="s">
        <v>160</v>
      </c>
      <c r="C175" s="12" t="s">
        <v>165</v>
      </c>
      <c r="D175" s="5">
        <v>25</v>
      </c>
      <c r="E175" s="18">
        <f>D175/50</f>
        <v>0.5</v>
      </c>
      <c r="F175" s="15" t="s">
        <v>8</v>
      </c>
      <c r="G175" s="14">
        <v>39904</v>
      </c>
      <c r="H175" s="39" t="s">
        <v>161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</row>
    <row r="176" spans="1:256" x14ac:dyDescent="0.2">
      <c r="A176" s="1">
        <v>39955</v>
      </c>
      <c r="B176" s="12" t="s">
        <v>160</v>
      </c>
      <c r="C176" s="12" t="s">
        <v>163</v>
      </c>
      <c r="D176" s="5">
        <v>25</v>
      </c>
      <c r="E176" s="18">
        <f>D176/50</f>
        <v>0.5</v>
      </c>
      <c r="F176" s="15" t="s">
        <v>8</v>
      </c>
      <c r="G176" s="14">
        <v>39904</v>
      </c>
      <c r="H176" s="39" t="s">
        <v>161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</row>
    <row r="177" spans="1:256" x14ac:dyDescent="0.2">
      <c r="A177" s="1">
        <v>39955</v>
      </c>
      <c r="B177" s="12" t="s">
        <v>160</v>
      </c>
      <c r="C177" s="12" t="s">
        <v>64</v>
      </c>
      <c r="D177" s="5">
        <v>25</v>
      </c>
      <c r="E177" s="18">
        <f>D177/50</f>
        <v>0.5</v>
      </c>
      <c r="F177" s="15" t="s">
        <v>8</v>
      </c>
      <c r="G177" s="14">
        <v>39904</v>
      </c>
      <c r="H177" s="39" t="s">
        <v>161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</row>
    <row r="178" spans="1:256" s="36" customFormat="1" x14ac:dyDescent="0.2">
      <c r="A178" s="17">
        <v>39959</v>
      </c>
      <c r="B178" s="12" t="s">
        <v>273</v>
      </c>
      <c r="C178" s="12"/>
      <c r="D178" s="15">
        <v>12.5</v>
      </c>
      <c r="E178" s="18">
        <f t="shared" ref="E178:E201" si="11">D178/90</f>
        <v>0.1388888888888889</v>
      </c>
      <c r="F178" s="15" t="s">
        <v>8</v>
      </c>
      <c r="G178" s="19">
        <f>A178-(7*4)</f>
        <v>39931</v>
      </c>
      <c r="H178" s="31" t="s">
        <v>141</v>
      </c>
      <c r="K178" s="40"/>
      <c r="IS178"/>
      <c r="IT178"/>
      <c r="IU178"/>
      <c r="IV178"/>
    </row>
    <row r="179" spans="1:256" s="36" customFormat="1" x14ac:dyDescent="0.2">
      <c r="A179" s="17">
        <v>39959</v>
      </c>
      <c r="B179" s="12" t="s">
        <v>218</v>
      </c>
      <c r="C179" s="12"/>
      <c r="D179" s="15">
        <v>11.25</v>
      </c>
      <c r="E179" s="18">
        <f t="shared" si="11"/>
        <v>0.125</v>
      </c>
      <c r="F179" s="15" t="s">
        <v>8</v>
      </c>
      <c r="G179" s="19">
        <f>A179-(7*6)</f>
        <v>39917</v>
      </c>
      <c r="H179" s="31" t="s">
        <v>141</v>
      </c>
      <c r="K179" s="40"/>
      <c r="IS179"/>
      <c r="IT179"/>
      <c r="IU179"/>
      <c r="IV179"/>
    </row>
    <row r="180" spans="1:256" s="36" customFormat="1" x14ac:dyDescent="0.2">
      <c r="A180" s="17">
        <v>39959</v>
      </c>
      <c r="B180" s="12" t="s">
        <v>274</v>
      </c>
      <c r="C180" s="12"/>
      <c r="D180" s="15">
        <v>6.25</v>
      </c>
      <c r="E180" s="18">
        <f t="shared" si="11"/>
        <v>6.9444444444444448E-2</v>
      </c>
      <c r="F180" s="15" t="s">
        <v>8</v>
      </c>
      <c r="G180" s="19">
        <f>A180-(7*4)</f>
        <v>39931</v>
      </c>
      <c r="H180" s="31" t="s">
        <v>141</v>
      </c>
      <c r="K180" s="40"/>
      <c r="IS180"/>
      <c r="IT180"/>
      <c r="IU180"/>
      <c r="IV180"/>
    </row>
    <row r="181" spans="1:256" s="36" customFormat="1" x14ac:dyDescent="0.2">
      <c r="A181" s="17">
        <v>39959</v>
      </c>
      <c r="B181" s="12" t="s">
        <v>219</v>
      </c>
      <c r="C181" s="12" t="s">
        <v>220</v>
      </c>
      <c r="D181" s="15">
        <v>7.5</v>
      </c>
      <c r="E181" s="18">
        <f t="shared" si="11"/>
        <v>8.3333333333333329E-2</v>
      </c>
      <c r="F181" s="15" t="s">
        <v>8</v>
      </c>
      <c r="G181" s="19">
        <f t="shared" ref="G181:G186" si="12">A181-(7*6)</f>
        <v>39917</v>
      </c>
      <c r="H181" s="31" t="s">
        <v>141</v>
      </c>
      <c r="K181" s="40"/>
      <c r="IS181"/>
      <c r="IT181"/>
      <c r="IU181"/>
      <c r="IV181"/>
    </row>
    <row r="182" spans="1:256" s="36" customFormat="1" x14ac:dyDescent="0.2">
      <c r="A182" s="17">
        <v>39959</v>
      </c>
      <c r="B182" s="12" t="s">
        <v>219</v>
      </c>
      <c r="C182" s="12" t="s">
        <v>221</v>
      </c>
      <c r="D182" s="15">
        <v>7.5</v>
      </c>
      <c r="E182" s="18">
        <f t="shared" si="11"/>
        <v>8.3333333333333329E-2</v>
      </c>
      <c r="F182" s="15" t="s">
        <v>8</v>
      </c>
      <c r="G182" s="19">
        <f t="shared" si="12"/>
        <v>39917</v>
      </c>
      <c r="H182" s="31" t="s">
        <v>141</v>
      </c>
      <c r="K182" s="40"/>
      <c r="IS182"/>
      <c r="IT182"/>
      <c r="IU182"/>
      <c r="IV182"/>
    </row>
    <row r="183" spans="1:256" s="36" customFormat="1" x14ac:dyDescent="0.2">
      <c r="A183" s="17">
        <v>39959</v>
      </c>
      <c r="B183" s="12" t="s">
        <v>222</v>
      </c>
      <c r="C183" s="12" t="s">
        <v>223</v>
      </c>
      <c r="D183" s="15">
        <v>30</v>
      </c>
      <c r="E183" s="18">
        <f t="shared" si="11"/>
        <v>0.33333333333333331</v>
      </c>
      <c r="F183" s="15" t="s">
        <v>8</v>
      </c>
      <c r="G183" s="19">
        <f t="shared" si="12"/>
        <v>39917</v>
      </c>
      <c r="H183" s="31" t="s">
        <v>141</v>
      </c>
      <c r="K183" s="40"/>
      <c r="IS183"/>
      <c r="IT183"/>
      <c r="IU183"/>
      <c r="IV183"/>
    </row>
    <row r="184" spans="1:256" s="36" customFormat="1" x14ac:dyDescent="0.2">
      <c r="A184" s="17">
        <v>39959</v>
      </c>
      <c r="B184" s="12" t="s">
        <v>224</v>
      </c>
      <c r="C184" s="12" t="s">
        <v>225</v>
      </c>
      <c r="D184" s="15">
        <v>15</v>
      </c>
      <c r="E184" s="18">
        <f t="shared" si="11"/>
        <v>0.16666666666666666</v>
      </c>
      <c r="F184" s="15" t="s">
        <v>8</v>
      </c>
      <c r="G184" s="19">
        <f t="shared" si="12"/>
        <v>39917</v>
      </c>
      <c r="H184" s="31" t="s">
        <v>141</v>
      </c>
      <c r="K184" s="40"/>
      <c r="IS184"/>
      <c r="IT184"/>
      <c r="IU184"/>
      <c r="IV184"/>
    </row>
    <row r="185" spans="1:256" s="36" customFormat="1" x14ac:dyDescent="0.2">
      <c r="A185" s="17">
        <v>39959</v>
      </c>
      <c r="B185" s="12" t="s">
        <v>226</v>
      </c>
      <c r="C185" s="12" t="s">
        <v>227</v>
      </c>
      <c r="D185" s="15">
        <v>11.25</v>
      </c>
      <c r="E185" s="18">
        <f t="shared" si="11"/>
        <v>0.125</v>
      </c>
      <c r="F185" s="15" t="s">
        <v>8</v>
      </c>
      <c r="G185" s="19">
        <f t="shared" si="12"/>
        <v>39917</v>
      </c>
      <c r="H185" s="31" t="s">
        <v>141</v>
      </c>
      <c r="K185" s="40"/>
      <c r="IS185"/>
      <c r="IT185"/>
      <c r="IU185"/>
      <c r="IV185"/>
    </row>
    <row r="186" spans="1:256" s="36" customFormat="1" x14ac:dyDescent="0.2">
      <c r="A186" s="17">
        <v>39959</v>
      </c>
      <c r="B186" s="12" t="s">
        <v>226</v>
      </c>
      <c r="C186" s="12" t="s">
        <v>228</v>
      </c>
      <c r="D186" s="15">
        <v>11.25</v>
      </c>
      <c r="E186" s="18">
        <f t="shared" si="11"/>
        <v>0.125</v>
      </c>
      <c r="F186" s="15" t="s">
        <v>8</v>
      </c>
      <c r="G186" s="19">
        <f t="shared" si="12"/>
        <v>39917</v>
      </c>
      <c r="H186" s="31" t="s">
        <v>141</v>
      </c>
      <c r="K186" s="40"/>
      <c r="IS186"/>
      <c r="IT186"/>
      <c r="IU186"/>
      <c r="IV186"/>
    </row>
    <row r="187" spans="1:256" s="36" customFormat="1" x14ac:dyDescent="0.2">
      <c r="A187" s="17">
        <v>39959</v>
      </c>
      <c r="B187" s="12" t="s">
        <v>277</v>
      </c>
      <c r="C187" s="12"/>
      <c r="D187" s="15">
        <v>6.25</v>
      </c>
      <c r="E187" s="18">
        <f t="shared" si="11"/>
        <v>6.9444444444444448E-2</v>
      </c>
      <c r="F187" s="15" t="s">
        <v>8</v>
      </c>
      <c r="G187" s="19">
        <f>A187-(7*4)</f>
        <v>39931</v>
      </c>
      <c r="H187" s="31" t="s">
        <v>141</v>
      </c>
      <c r="K187" s="40"/>
      <c r="IS187"/>
      <c r="IT187"/>
      <c r="IU187"/>
      <c r="IV187"/>
    </row>
    <row r="188" spans="1:256" s="36" customFormat="1" x14ac:dyDescent="0.2">
      <c r="A188" s="17">
        <v>39959</v>
      </c>
      <c r="B188" s="12" t="s">
        <v>139</v>
      </c>
      <c r="C188" s="12" t="s">
        <v>140</v>
      </c>
      <c r="D188" s="15">
        <v>22.5</v>
      </c>
      <c r="E188" s="18">
        <f t="shared" si="11"/>
        <v>0.25</v>
      </c>
      <c r="F188" s="15" t="s">
        <v>8</v>
      </c>
      <c r="G188" s="19">
        <f>A188-(7*8)</f>
        <v>39903</v>
      </c>
      <c r="H188" s="31" t="s">
        <v>141</v>
      </c>
      <c r="K188" s="40"/>
      <c r="IS188"/>
      <c r="IT188"/>
      <c r="IU188"/>
      <c r="IV188"/>
    </row>
    <row r="189" spans="1:256" s="36" customFormat="1" x14ac:dyDescent="0.2">
      <c r="A189" s="17">
        <v>39959</v>
      </c>
      <c r="B189" s="12" t="s">
        <v>142</v>
      </c>
      <c r="C189" s="12" t="s">
        <v>144</v>
      </c>
      <c r="D189" s="15">
        <v>30</v>
      </c>
      <c r="E189" s="18">
        <f t="shared" si="11"/>
        <v>0.33333333333333331</v>
      </c>
      <c r="F189" s="15" t="s">
        <v>8</v>
      </c>
      <c r="G189" s="19">
        <f>A189-(7*8)</f>
        <v>39903</v>
      </c>
      <c r="H189" s="31" t="s">
        <v>141</v>
      </c>
      <c r="K189" s="40"/>
      <c r="IS189"/>
      <c r="IT189"/>
      <c r="IU189"/>
      <c r="IV189"/>
    </row>
    <row r="190" spans="1:256" s="36" customFormat="1" x14ac:dyDescent="0.2">
      <c r="A190" s="17">
        <v>39959</v>
      </c>
      <c r="B190" s="12" t="s">
        <v>142</v>
      </c>
      <c r="C190" s="12" t="s">
        <v>143</v>
      </c>
      <c r="D190" s="15">
        <v>30</v>
      </c>
      <c r="E190" s="18">
        <f t="shared" si="11"/>
        <v>0.33333333333333331</v>
      </c>
      <c r="F190" s="15" t="s">
        <v>8</v>
      </c>
      <c r="G190" s="19">
        <f>A190-(7*8)</f>
        <v>39903</v>
      </c>
      <c r="H190" s="31" t="s">
        <v>141</v>
      </c>
      <c r="K190" s="40"/>
      <c r="IS190"/>
      <c r="IT190"/>
      <c r="IU190"/>
      <c r="IV190"/>
    </row>
    <row r="191" spans="1:256" s="36" customFormat="1" x14ac:dyDescent="0.2">
      <c r="A191" s="17">
        <v>39959</v>
      </c>
      <c r="B191" s="12" t="s">
        <v>279</v>
      </c>
      <c r="C191" s="12" t="s">
        <v>280</v>
      </c>
      <c r="D191" s="15">
        <v>6.25</v>
      </c>
      <c r="E191" s="18">
        <f t="shared" si="11"/>
        <v>6.9444444444444448E-2</v>
      </c>
      <c r="F191" s="15" t="s">
        <v>8</v>
      </c>
      <c r="G191" s="19">
        <f>A191-(7*4)</f>
        <v>39931</v>
      </c>
      <c r="H191" s="31" t="s">
        <v>141</v>
      </c>
      <c r="K191" s="40"/>
      <c r="IS191"/>
      <c r="IT191"/>
      <c r="IU191"/>
      <c r="IV191"/>
    </row>
    <row r="192" spans="1:256" s="36" customFormat="1" x14ac:dyDescent="0.2">
      <c r="A192" s="17">
        <v>39959</v>
      </c>
      <c r="B192" s="12" t="s">
        <v>145</v>
      </c>
      <c r="C192" s="12" t="s">
        <v>147</v>
      </c>
      <c r="D192" s="15">
        <v>22.5</v>
      </c>
      <c r="E192" s="18">
        <f t="shared" si="11"/>
        <v>0.25</v>
      </c>
      <c r="F192" s="15" t="s">
        <v>8</v>
      </c>
      <c r="G192" s="19">
        <f>A192-(7*8)</f>
        <v>39903</v>
      </c>
      <c r="H192" s="31" t="s">
        <v>141</v>
      </c>
      <c r="K192" s="40"/>
      <c r="IS192"/>
      <c r="IT192"/>
      <c r="IU192"/>
      <c r="IV192"/>
    </row>
    <row r="193" spans="1:256" s="36" customFormat="1" x14ac:dyDescent="0.2">
      <c r="A193" s="17">
        <v>39959</v>
      </c>
      <c r="B193" s="12" t="s">
        <v>145</v>
      </c>
      <c r="C193" s="12" t="s">
        <v>146</v>
      </c>
      <c r="D193" s="15">
        <v>22.5</v>
      </c>
      <c r="E193" s="18">
        <f t="shared" si="11"/>
        <v>0.25</v>
      </c>
      <c r="F193" s="15" t="s">
        <v>8</v>
      </c>
      <c r="G193" s="19">
        <f>A193-(7*8)</f>
        <v>39903</v>
      </c>
      <c r="H193" s="31" t="s">
        <v>141</v>
      </c>
      <c r="K193" s="40"/>
      <c r="IS193"/>
      <c r="IT193"/>
      <c r="IU193"/>
      <c r="IV193"/>
    </row>
    <row r="194" spans="1:256" s="36" customFormat="1" x14ac:dyDescent="0.2">
      <c r="A194" s="17">
        <v>39959</v>
      </c>
      <c r="B194" s="12" t="s">
        <v>231</v>
      </c>
      <c r="C194" s="12" t="s">
        <v>232</v>
      </c>
      <c r="D194" s="15">
        <v>45</v>
      </c>
      <c r="E194" s="18">
        <f t="shared" si="11"/>
        <v>0.5</v>
      </c>
      <c r="F194" s="15" t="s">
        <v>8</v>
      </c>
      <c r="G194" s="19">
        <f>A194-(7*6)</f>
        <v>39917</v>
      </c>
      <c r="H194" s="31" t="s">
        <v>141</v>
      </c>
      <c r="K194" s="40"/>
      <c r="IS194"/>
      <c r="IT194"/>
      <c r="IU194"/>
      <c r="IV194"/>
    </row>
    <row r="195" spans="1:256" s="36" customFormat="1" x14ac:dyDescent="0.2">
      <c r="A195" s="17">
        <v>39959</v>
      </c>
      <c r="B195" s="12" t="s">
        <v>283</v>
      </c>
      <c r="C195" s="12" t="s">
        <v>460</v>
      </c>
      <c r="D195" s="15">
        <v>45</v>
      </c>
      <c r="E195" s="18">
        <f t="shared" si="11"/>
        <v>0.5</v>
      </c>
      <c r="F195" s="15" t="s">
        <v>379</v>
      </c>
      <c r="G195" s="15"/>
      <c r="H195" s="31" t="s">
        <v>141</v>
      </c>
      <c r="K195" s="40"/>
      <c r="IS195"/>
      <c r="IT195"/>
      <c r="IU195"/>
      <c r="IV195"/>
    </row>
    <row r="196" spans="1:256" s="36" customFormat="1" x14ac:dyDescent="0.2">
      <c r="A196" s="17">
        <v>39959</v>
      </c>
      <c r="B196" s="12" t="s">
        <v>283</v>
      </c>
      <c r="C196" s="12" t="s">
        <v>461</v>
      </c>
      <c r="D196" s="15">
        <v>45</v>
      </c>
      <c r="E196" s="18">
        <f t="shared" si="11"/>
        <v>0.5</v>
      </c>
      <c r="F196" s="15" t="s">
        <v>379</v>
      </c>
      <c r="G196" s="15"/>
      <c r="H196" s="31" t="s">
        <v>141</v>
      </c>
      <c r="K196" s="40"/>
      <c r="IS196"/>
      <c r="IT196"/>
      <c r="IU196"/>
      <c r="IV196"/>
    </row>
    <row r="197" spans="1:256" s="36" customFormat="1" x14ac:dyDescent="0.2">
      <c r="A197" s="17">
        <v>39959</v>
      </c>
      <c r="B197" s="12" t="s">
        <v>283</v>
      </c>
      <c r="C197" s="12" t="s">
        <v>285</v>
      </c>
      <c r="D197" s="15">
        <v>22.5</v>
      </c>
      <c r="E197" s="18">
        <f t="shared" si="11"/>
        <v>0.25</v>
      </c>
      <c r="F197" s="15" t="s">
        <v>8</v>
      </c>
      <c r="G197" s="19">
        <f>A197-(7*3)</f>
        <v>39938</v>
      </c>
      <c r="H197" s="31" t="s">
        <v>141</v>
      </c>
      <c r="K197" s="40"/>
      <c r="IS197"/>
      <c r="IT197"/>
      <c r="IU197"/>
      <c r="IV197"/>
    </row>
    <row r="198" spans="1:256" s="36" customFormat="1" x14ac:dyDescent="0.2">
      <c r="A198" s="17">
        <v>39959</v>
      </c>
      <c r="B198" s="12" t="s">
        <v>283</v>
      </c>
      <c r="C198" s="12" t="s">
        <v>284</v>
      </c>
      <c r="D198" s="15">
        <v>45</v>
      </c>
      <c r="E198" s="18">
        <f t="shared" si="11"/>
        <v>0.5</v>
      </c>
      <c r="F198" s="15" t="s">
        <v>8</v>
      </c>
      <c r="G198" s="19">
        <f>A198-(7*3)</f>
        <v>39938</v>
      </c>
      <c r="H198" s="31" t="s">
        <v>141</v>
      </c>
      <c r="K198" s="40"/>
      <c r="IS198"/>
      <c r="IT198"/>
      <c r="IU198"/>
      <c r="IV198"/>
    </row>
    <row r="199" spans="1:256" s="36" customFormat="1" x14ac:dyDescent="0.2">
      <c r="A199" s="17">
        <v>39959</v>
      </c>
      <c r="B199" s="12" t="s">
        <v>283</v>
      </c>
      <c r="C199" s="12" t="s">
        <v>286</v>
      </c>
      <c r="D199" s="15">
        <v>22.5</v>
      </c>
      <c r="E199" s="18">
        <f t="shared" si="11"/>
        <v>0.25</v>
      </c>
      <c r="F199" s="15" t="s">
        <v>8</v>
      </c>
      <c r="G199" s="19">
        <f>A199-(7*3)</f>
        <v>39938</v>
      </c>
      <c r="H199" s="31" t="s">
        <v>141</v>
      </c>
      <c r="K199" s="40"/>
      <c r="IS199"/>
      <c r="IT199"/>
      <c r="IU199"/>
      <c r="IV199"/>
    </row>
    <row r="200" spans="1:256" s="36" customFormat="1" x14ac:dyDescent="0.2">
      <c r="A200" s="17">
        <v>39959</v>
      </c>
      <c r="B200" s="12" t="s">
        <v>281</v>
      </c>
      <c r="C200" s="12" t="s">
        <v>282</v>
      </c>
      <c r="D200" s="15">
        <v>22.5</v>
      </c>
      <c r="E200" s="18">
        <f t="shared" si="11"/>
        <v>0.25</v>
      </c>
      <c r="F200" s="15" t="s">
        <v>8</v>
      </c>
      <c r="G200" s="19">
        <f>A200-(7*4)</f>
        <v>39931</v>
      </c>
      <c r="H200" s="31" t="s">
        <v>141</v>
      </c>
      <c r="K200" s="40"/>
      <c r="IS200"/>
      <c r="IT200"/>
      <c r="IU200"/>
      <c r="IV200"/>
    </row>
    <row r="201" spans="1:256" s="36" customFormat="1" x14ac:dyDescent="0.2">
      <c r="A201" s="17">
        <v>39959</v>
      </c>
      <c r="B201" s="12" t="s">
        <v>281</v>
      </c>
      <c r="C201" s="12" t="s">
        <v>221</v>
      </c>
      <c r="D201" s="15">
        <v>22.5</v>
      </c>
      <c r="E201" s="18">
        <f t="shared" si="11"/>
        <v>0.25</v>
      </c>
      <c r="F201" s="15" t="s">
        <v>8</v>
      </c>
      <c r="G201" s="19">
        <f>A201-(7*4)</f>
        <v>39931</v>
      </c>
      <c r="H201" s="31" t="s">
        <v>141</v>
      </c>
      <c r="K201" s="40"/>
      <c r="IS201"/>
      <c r="IT201"/>
      <c r="IU201"/>
      <c r="IV201"/>
    </row>
    <row r="202" spans="1:256" x14ac:dyDescent="0.2">
      <c r="A202" s="1">
        <v>39962</v>
      </c>
      <c r="B202" s="12" t="s">
        <v>160</v>
      </c>
      <c r="C202" s="12" t="s">
        <v>14</v>
      </c>
      <c r="D202" s="5">
        <v>25</v>
      </c>
      <c r="E202" s="18">
        <f>D202/50</f>
        <v>0.5</v>
      </c>
      <c r="F202" s="15" t="s">
        <v>8</v>
      </c>
      <c r="G202" s="14">
        <v>39904</v>
      </c>
      <c r="H202" s="39" t="s">
        <v>161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</row>
    <row r="203" spans="1:256" x14ac:dyDescent="0.2">
      <c r="A203" s="1">
        <v>39962</v>
      </c>
      <c r="B203" s="12" t="s">
        <v>160</v>
      </c>
      <c r="C203" s="12" t="s">
        <v>167</v>
      </c>
      <c r="D203" s="5">
        <v>25</v>
      </c>
      <c r="E203" s="18">
        <f>D203/50</f>
        <v>0.5</v>
      </c>
      <c r="F203" s="15" t="s">
        <v>8</v>
      </c>
      <c r="G203" s="14">
        <v>39904</v>
      </c>
      <c r="H203" s="39" t="s">
        <v>161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</row>
    <row r="204" spans="1:256" x14ac:dyDescent="0.2">
      <c r="A204" s="1">
        <v>39965</v>
      </c>
      <c r="B204" s="12" t="s">
        <v>170</v>
      </c>
      <c r="C204" s="12" t="s">
        <v>172</v>
      </c>
      <c r="D204" s="5">
        <v>50</v>
      </c>
      <c r="E204" s="16">
        <f t="shared" ref="E204:E246" si="13">D204/300</f>
        <v>0.16666666666666666</v>
      </c>
      <c r="F204" s="15" t="s">
        <v>8</v>
      </c>
      <c r="G204" s="14">
        <f>A204-60</f>
        <v>39905</v>
      </c>
      <c r="H204" s="31" t="s">
        <v>173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</row>
    <row r="205" spans="1:256" x14ac:dyDescent="0.2">
      <c r="A205" s="1">
        <v>39965</v>
      </c>
      <c r="B205" s="12" t="s">
        <v>170</v>
      </c>
      <c r="C205" s="12" t="s">
        <v>174</v>
      </c>
      <c r="D205" s="5">
        <v>25</v>
      </c>
      <c r="E205" s="16">
        <f t="shared" si="13"/>
        <v>8.3333333333333329E-2</v>
      </c>
      <c r="F205" s="15" t="s">
        <v>8</v>
      </c>
      <c r="G205" s="14">
        <f>A205-60</f>
        <v>39905</v>
      </c>
      <c r="H205" s="31" t="s">
        <v>173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</row>
    <row r="206" spans="1:256" x14ac:dyDescent="0.2">
      <c r="A206" s="1">
        <v>39965</v>
      </c>
      <c r="B206" s="12" t="s">
        <v>233</v>
      </c>
      <c r="C206" s="12" t="s">
        <v>131</v>
      </c>
      <c r="D206" s="5">
        <v>75</v>
      </c>
      <c r="E206" s="16">
        <f t="shared" si="13"/>
        <v>0.25</v>
      </c>
      <c r="F206" s="15" t="s">
        <v>8</v>
      </c>
      <c r="G206" s="14">
        <f>A206-36</f>
        <v>39929</v>
      </c>
      <c r="H206" s="31" t="s">
        <v>173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</row>
    <row r="207" spans="1:256" x14ac:dyDescent="0.2">
      <c r="A207" s="1">
        <v>39965</v>
      </c>
      <c r="B207" s="12" t="s">
        <v>233</v>
      </c>
      <c r="C207" s="12" t="s">
        <v>132</v>
      </c>
      <c r="D207" s="5">
        <v>75</v>
      </c>
      <c r="E207" s="16">
        <f t="shared" si="13"/>
        <v>0.25</v>
      </c>
      <c r="F207" s="15" t="s">
        <v>8</v>
      </c>
      <c r="G207" s="14">
        <f>A207-36</f>
        <v>39929</v>
      </c>
      <c r="H207" s="31" t="s">
        <v>173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</row>
    <row r="208" spans="1:256" x14ac:dyDescent="0.2">
      <c r="A208" s="1">
        <v>39965</v>
      </c>
      <c r="B208" s="12" t="s">
        <v>233</v>
      </c>
      <c r="C208" s="12" t="s">
        <v>234</v>
      </c>
      <c r="D208" s="5">
        <v>75</v>
      </c>
      <c r="E208" s="16">
        <f t="shared" si="13"/>
        <v>0.25</v>
      </c>
      <c r="F208" s="15" t="s">
        <v>8</v>
      </c>
      <c r="G208" s="14">
        <f>A208-36</f>
        <v>39929</v>
      </c>
      <c r="H208" s="31" t="s">
        <v>173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</row>
    <row r="209" spans="1:252" x14ac:dyDescent="0.2">
      <c r="A209" s="1">
        <v>39965</v>
      </c>
      <c r="B209" s="12" t="s">
        <v>77</v>
      </c>
      <c r="C209" s="12" t="s">
        <v>176</v>
      </c>
      <c r="D209" s="5">
        <v>75</v>
      </c>
      <c r="E209" s="16">
        <f t="shared" si="13"/>
        <v>0.25</v>
      </c>
      <c r="F209" s="15" t="s">
        <v>8</v>
      </c>
      <c r="G209" s="14">
        <f>A209-60</f>
        <v>39905</v>
      </c>
      <c r="H209" s="31" t="s">
        <v>173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</row>
    <row r="210" spans="1:252" x14ac:dyDescent="0.2">
      <c r="A210" s="1">
        <v>39965</v>
      </c>
      <c r="B210" s="12" t="s">
        <v>77</v>
      </c>
      <c r="C210" s="12" t="s">
        <v>178</v>
      </c>
      <c r="D210" s="5">
        <v>200</v>
      </c>
      <c r="E210" s="16">
        <f t="shared" si="13"/>
        <v>0.66666666666666663</v>
      </c>
      <c r="F210" s="15" t="s">
        <v>8</v>
      </c>
      <c r="G210" s="14">
        <f>A210-60</f>
        <v>39905</v>
      </c>
      <c r="H210" s="31" t="s">
        <v>173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</row>
    <row r="211" spans="1:252" x14ac:dyDescent="0.2">
      <c r="A211" s="1">
        <v>39965</v>
      </c>
      <c r="B211" s="12" t="s">
        <v>77</v>
      </c>
      <c r="C211" s="12" t="s">
        <v>179</v>
      </c>
      <c r="D211" s="5">
        <v>100</v>
      </c>
      <c r="E211" s="16">
        <f t="shared" si="13"/>
        <v>0.33333333333333331</v>
      </c>
      <c r="F211" s="15" t="s">
        <v>8</v>
      </c>
      <c r="G211" s="14">
        <f>A211-60</f>
        <v>39905</v>
      </c>
      <c r="H211" s="31" t="s">
        <v>173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</row>
    <row r="212" spans="1:252" x14ac:dyDescent="0.2">
      <c r="A212" s="1">
        <v>39965</v>
      </c>
      <c r="B212" s="12" t="s">
        <v>77</v>
      </c>
      <c r="C212" s="12" t="s">
        <v>177</v>
      </c>
      <c r="D212" s="5">
        <v>50</v>
      </c>
      <c r="E212" s="16">
        <f t="shared" si="13"/>
        <v>0.16666666666666666</v>
      </c>
      <c r="F212" s="15" t="s">
        <v>8</v>
      </c>
      <c r="G212" s="14">
        <f>A212-60</f>
        <v>39905</v>
      </c>
      <c r="H212" s="31" t="s">
        <v>173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</row>
    <row r="213" spans="1:252" x14ac:dyDescent="0.2">
      <c r="A213" s="1">
        <v>39965</v>
      </c>
      <c r="B213" s="12" t="s">
        <v>77</v>
      </c>
      <c r="C213" s="12" t="s">
        <v>78</v>
      </c>
      <c r="D213" s="5">
        <v>100</v>
      </c>
      <c r="E213" s="16">
        <f t="shared" si="13"/>
        <v>0.33333333333333331</v>
      </c>
      <c r="F213" s="15" t="s">
        <v>8</v>
      </c>
      <c r="G213" s="14">
        <f>A213-60</f>
        <v>39905</v>
      </c>
      <c r="H213" s="31" t="s">
        <v>173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</row>
    <row r="214" spans="1:252" x14ac:dyDescent="0.2">
      <c r="A214" s="1">
        <v>39965</v>
      </c>
      <c r="B214" s="12" t="s">
        <v>240</v>
      </c>
      <c r="C214" s="12" t="s">
        <v>242</v>
      </c>
      <c r="D214" s="5">
        <v>32.5</v>
      </c>
      <c r="E214" s="16">
        <f t="shared" si="13"/>
        <v>0.10833333333333334</v>
      </c>
      <c r="F214" s="15" t="s">
        <v>8</v>
      </c>
      <c r="G214" s="14">
        <f>A214-36</f>
        <v>39929</v>
      </c>
      <c r="H214" s="31" t="s">
        <v>173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</row>
    <row r="215" spans="1:252" x14ac:dyDescent="0.2">
      <c r="A215" s="1">
        <v>39965</v>
      </c>
      <c r="B215" s="12" t="s">
        <v>240</v>
      </c>
      <c r="C215" s="12" t="s">
        <v>241</v>
      </c>
      <c r="D215" s="5">
        <v>32.5</v>
      </c>
      <c r="E215" s="16">
        <f t="shared" si="13"/>
        <v>0.10833333333333334</v>
      </c>
      <c r="F215" s="15" t="s">
        <v>8</v>
      </c>
      <c r="G215" s="14">
        <f>A215-36</f>
        <v>39929</v>
      </c>
      <c r="H215" s="31" t="s">
        <v>173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</row>
    <row r="216" spans="1:252" x14ac:dyDescent="0.2">
      <c r="A216" s="1">
        <v>39965</v>
      </c>
      <c r="B216" s="12" t="s">
        <v>183</v>
      </c>
      <c r="C216" s="12" t="s">
        <v>184</v>
      </c>
      <c r="D216" s="5">
        <v>25</v>
      </c>
      <c r="E216" s="16">
        <f t="shared" si="13"/>
        <v>8.3333333333333329E-2</v>
      </c>
      <c r="F216" s="15" t="s">
        <v>8</v>
      </c>
      <c r="G216" s="14">
        <f t="shared" ref="G216:G230" si="14">A216-60</f>
        <v>39905</v>
      </c>
      <c r="H216" s="31" t="s">
        <v>173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</row>
    <row r="217" spans="1:252" x14ac:dyDescent="0.2">
      <c r="A217" s="1">
        <v>39965</v>
      </c>
      <c r="B217" s="12" t="s">
        <v>183</v>
      </c>
      <c r="C217" s="12" t="s">
        <v>187</v>
      </c>
      <c r="D217" s="5">
        <v>10</v>
      </c>
      <c r="E217" s="16">
        <f t="shared" si="13"/>
        <v>3.3333333333333333E-2</v>
      </c>
      <c r="F217" s="15" t="s">
        <v>8</v>
      </c>
      <c r="G217" s="14">
        <f t="shared" si="14"/>
        <v>39905</v>
      </c>
      <c r="H217" s="31" t="s">
        <v>173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</row>
    <row r="218" spans="1:252" x14ac:dyDescent="0.2">
      <c r="A218" s="1">
        <v>39965</v>
      </c>
      <c r="B218" s="12" t="s">
        <v>183</v>
      </c>
      <c r="C218" s="12" t="s">
        <v>189</v>
      </c>
      <c r="D218" s="5">
        <v>10</v>
      </c>
      <c r="E218" s="16">
        <f t="shared" si="13"/>
        <v>3.3333333333333333E-2</v>
      </c>
      <c r="F218" s="15" t="s">
        <v>8</v>
      </c>
      <c r="G218" s="14">
        <f t="shared" si="14"/>
        <v>39905</v>
      </c>
      <c r="H218" s="31" t="s">
        <v>173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</row>
    <row r="219" spans="1:252" x14ac:dyDescent="0.2">
      <c r="A219" s="1">
        <v>39965</v>
      </c>
      <c r="B219" s="12" t="s">
        <v>183</v>
      </c>
      <c r="C219" s="12" t="s">
        <v>185</v>
      </c>
      <c r="D219" s="5">
        <v>10</v>
      </c>
      <c r="E219" s="16">
        <f t="shared" si="13"/>
        <v>3.3333333333333333E-2</v>
      </c>
      <c r="F219" s="15" t="s">
        <v>8</v>
      </c>
      <c r="G219" s="14">
        <f t="shared" si="14"/>
        <v>39905</v>
      </c>
      <c r="H219" s="31" t="s">
        <v>173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</row>
    <row r="220" spans="1:252" x14ac:dyDescent="0.2">
      <c r="A220" s="1">
        <v>39965</v>
      </c>
      <c r="B220" s="12" t="s">
        <v>183</v>
      </c>
      <c r="C220" s="12" t="s">
        <v>188</v>
      </c>
      <c r="D220" s="5">
        <v>20</v>
      </c>
      <c r="E220" s="16">
        <f t="shared" si="13"/>
        <v>6.6666666666666666E-2</v>
      </c>
      <c r="F220" s="15" t="s">
        <v>8</v>
      </c>
      <c r="G220" s="14">
        <f t="shared" si="14"/>
        <v>39905</v>
      </c>
      <c r="H220" s="31" t="s">
        <v>173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</row>
    <row r="221" spans="1:252" x14ac:dyDescent="0.2">
      <c r="A221" s="1">
        <v>39965</v>
      </c>
      <c r="B221" s="12" t="s">
        <v>183</v>
      </c>
      <c r="C221" s="12" t="s">
        <v>186</v>
      </c>
      <c r="D221" s="5">
        <v>10</v>
      </c>
      <c r="E221" s="16">
        <f t="shared" si="13"/>
        <v>3.3333333333333333E-2</v>
      </c>
      <c r="F221" s="15" t="s">
        <v>8</v>
      </c>
      <c r="G221" s="14">
        <f t="shared" si="14"/>
        <v>39905</v>
      </c>
      <c r="H221" s="31" t="s">
        <v>173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</row>
    <row r="222" spans="1:252" x14ac:dyDescent="0.2">
      <c r="A222" s="1">
        <v>39965</v>
      </c>
      <c r="B222" s="12" t="s">
        <v>190</v>
      </c>
      <c r="C222" s="12" t="s">
        <v>193</v>
      </c>
      <c r="D222" s="5">
        <v>18.75</v>
      </c>
      <c r="E222" s="16">
        <f t="shared" si="13"/>
        <v>6.25E-2</v>
      </c>
      <c r="F222" s="15" t="s">
        <v>8</v>
      </c>
      <c r="G222" s="14">
        <f t="shared" si="14"/>
        <v>39905</v>
      </c>
      <c r="H222" s="31" t="s">
        <v>173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</row>
    <row r="223" spans="1:252" x14ac:dyDescent="0.2">
      <c r="A223" s="1">
        <v>39965</v>
      </c>
      <c r="B223" s="12" t="s">
        <v>190</v>
      </c>
      <c r="C223" s="12" t="s">
        <v>194</v>
      </c>
      <c r="D223" s="5">
        <v>18.75</v>
      </c>
      <c r="E223" s="16">
        <f t="shared" si="13"/>
        <v>6.25E-2</v>
      </c>
      <c r="F223" s="15" t="s">
        <v>8</v>
      </c>
      <c r="G223" s="14">
        <f t="shared" si="14"/>
        <v>39905</v>
      </c>
      <c r="H223" s="31" t="s">
        <v>173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</row>
    <row r="224" spans="1:252" x14ac:dyDescent="0.2">
      <c r="A224" s="1">
        <v>39965</v>
      </c>
      <c r="B224" s="12" t="s">
        <v>190</v>
      </c>
      <c r="C224" s="12" t="s">
        <v>72</v>
      </c>
      <c r="D224" s="5">
        <v>75</v>
      </c>
      <c r="E224" s="16">
        <f t="shared" si="13"/>
        <v>0.25</v>
      </c>
      <c r="F224" s="15" t="s">
        <v>8</v>
      </c>
      <c r="G224" s="14">
        <f t="shared" si="14"/>
        <v>39905</v>
      </c>
      <c r="H224" s="31" t="s">
        <v>173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</row>
    <row r="225" spans="1:252" x14ac:dyDescent="0.2">
      <c r="A225" s="1">
        <v>39965</v>
      </c>
      <c r="B225" s="12" t="s">
        <v>190</v>
      </c>
      <c r="C225" s="12" t="s">
        <v>196</v>
      </c>
      <c r="D225" s="5">
        <v>37.5</v>
      </c>
      <c r="E225" s="16">
        <f t="shared" si="13"/>
        <v>0.125</v>
      </c>
      <c r="F225" s="15" t="s">
        <v>8</v>
      </c>
      <c r="G225" s="14">
        <f t="shared" si="14"/>
        <v>39905</v>
      </c>
      <c r="H225" s="31" t="s">
        <v>173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</row>
    <row r="226" spans="1:252" x14ac:dyDescent="0.2">
      <c r="A226" s="1">
        <v>39965</v>
      </c>
      <c r="B226" s="12" t="s">
        <v>190</v>
      </c>
      <c r="C226" s="12" t="s">
        <v>70</v>
      </c>
      <c r="D226" s="5">
        <v>37.5</v>
      </c>
      <c r="E226" s="16">
        <f t="shared" si="13"/>
        <v>0.125</v>
      </c>
      <c r="F226" s="15" t="s">
        <v>8</v>
      </c>
      <c r="G226" s="14">
        <f t="shared" si="14"/>
        <v>39905</v>
      </c>
      <c r="H226" s="31" t="s">
        <v>173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</row>
    <row r="227" spans="1:252" x14ac:dyDescent="0.2">
      <c r="A227" s="1">
        <v>39965</v>
      </c>
      <c r="B227" s="12" t="s">
        <v>190</v>
      </c>
      <c r="C227" s="12" t="s">
        <v>195</v>
      </c>
      <c r="D227" s="5">
        <v>75</v>
      </c>
      <c r="E227" s="16">
        <f t="shared" si="13"/>
        <v>0.25</v>
      </c>
      <c r="F227" s="15" t="s">
        <v>8</v>
      </c>
      <c r="G227" s="14">
        <f t="shared" si="14"/>
        <v>39905</v>
      </c>
      <c r="H227" s="31" t="s">
        <v>173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</row>
    <row r="228" spans="1:252" x14ac:dyDescent="0.2">
      <c r="A228" s="1">
        <v>39965</v>
      </c>
      <c r="B228" s="12" t="s">
        <v>190</v>
      </c>
      <c r="C228" s="12" t="s">
        <v>67</v>
      </c>
      <c r="D228" s="5">
        <v>75</v>
      </c>
      <c r="E228" s="16">
        <f t="shared" si="13"/>
        <v>0.25</v>
      </c>
      <c r="F228" s="15" t="s">
        <v>8</v>
      </c>
      <c r="G228" s="14">
        <f t="shared" si="14"/>
        <v>39905</v>
      </c>
      <c r="H228" s="31" t="s">
        <v>173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</row>
    <row r="229" spans="1:252" x14ac:dyDescent="0.2">
      <c r="A229" s="1">
        <v>39965</v>
      </c>
      <c r="B229" s="12" t="s">
        <v>190</v>
      </c>
      <c r="C229" s="12" t="s">
        <v>191</v>
      </c>
      <c r="D229" s="5">
        <v>37.5</v>
      </c>
      <c r="E229" s="16">
        <f t="shared" si="13"/>
        <v>0.125</v>
      </c>
      <c r="F229" s="15" t="s">
        <v>8</v>
      </c>
      <c r="G229" s="14">
        <f t="shared" si="14"/>
        <v>39905</v>
      </c>
      <c r="H229" s="31" t="s">
        <v>173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</row>
    <row r="230" spans="1:252" x14ac:dyDescent="0.2">
      <c r="A230" s="1">
        <v>39965</v>
      </c>
      <c r="B230" s="12" t="s">
        <v>190</v>
      </c>
      <c r="C230" s="12" t="s">
        <v>192</v>
      </c>
      <c r="D230" s="5">
        <v>75</v>
      </c>
      <c r="E230" s="16">
        <f t="shared" si="13"/>
        <v>0.25</v>
      </c>
      <c r="F230" s="15" t="s">
        <v>8</v>
      </c>
      <c r="G230" s="14">
        <f t="shared" si="14"/>
        <v>39905</v>
      </c>
      <c r="H230" s="31" t="s">
        <v>173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</row>
    <row r="231" spans="1:252" x14ac:dyDescent="0.2">
      <c r="A231" s="1">
        <v>39965</v>
      </c>
      <c r="B231" s="12" t="s">
        <v>243</v>
      </c>
      <c r="C231" s="12" t="s">
        <v>244</v>
      </c>
      <c r="D231" s="5">
        <v>300</v>
      </c>
      <c r="E231" s="16">
        <f t="shared" si="13"/>
        <v>1</v>
      </c>
      <c r="F231" s="15" t="s">
        <v>8</v>
      </c>
      <c r="G231" s="14">
        <f t="shared" ref="G231:G237" si="15">A231-36</f>
        <v>39929</v>
      </c>
      <c r="H231" s="31" t="s">
        <v>173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</row>
    <row r="232" spans="1:252" x14ac:dyDescent="0.2">
      <c r="A232" s="1">
        <v>39965</v>
      </c>
      <c r="B232" s="12" t="s">
        <v>243</v>
      </c>
      <c r="C232" s="12" t="s">
        <v>246</v>
      </c>
      <c r="D232" s="5">
        <v>75</v>
      </c>
      <c r="E232" s="16">
        <f t="shared" si="13"/>
        <v>0.25</v>
      </c>
      <c r="F232" s="15" t="s">
        <v>8</v>
      </c>
      <c r="G232" s="14">
        <f t="shared" si="15"/>
        <v>39929</v>
      </c>
      <c r="H232" s="31" t="s">
        <v>173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</row>
    <row r="233" spans="1:252" x14ac:dyDescent="0.2">
      <c r="A233" s="1">
        <v>39965</v>
      </c>
      <c r="B233" s="12" t="s">
        <v>243</v>
      </c>
      <c r="C233" s="12" t="s">
        <v>245</v>
      </c>
      <c r="D233" s="5">
        <v>75</v>
      </c>
      <c r="E233" s="16">
        <f t="shared" si="13"/>
        <v>0.25</v>
      </c>
      <c r="F233" s="15" t="s">
        <v>8</v>
      </c>
      <c r="G233" s="14">
        <f t="shared" si="15"/>
        <v>39929</v>
      </c>
      <c r="H233" s="31" t="s">
        <v>173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</row>
    <row r="234" spans="1:252" x14ac:dyDescent="0.2">
      <c r="A234" s="1">
        <v>39965</v>
      </c>
      <c r="B234" s="12" t="s">
        <v>247</v>
      </c>
      <c r="C234" s="12" t="s">
        <v>249</v>
      </c>
      <c r="D234" s="5">
        <v>25</v>
      </c>
      <c r="E234" s="16">
        <f t="shared" si="13"/>
        <v>8.3333333333333329E-2</v>
      </c>
      <c r="F234" s="15" t="s">
        <v>8</v>
      </c>
      <c r="G234" s="14">
        <f t="shared" si="15"/>
        <v>39929</v>
      </c>
      <c r="H234" s="31" t="s">
        <v>173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</row>
    <row r="235" spans="1:252" x14ac:dyDescent="0.2">
      <c r="A235" s="1">
        <v>39965</v>
      </c>
      <c r="B235" s="12" t="s">
        <v>247</v>
      </c>
      <c r="C235" s="12" t="s">
        <v>250</v>
      </c>
      <c r="D235" s="5">
        <v>75</v>
      </c>
      <c r="E235" s="16">
        <f t="shared" si="13"/>
        <v>0.25</v>
      </c>
      <c r="F235" s="15" t="s">
        <v>8</v>
      </c>
      <c r="G235" s="14">
        <f t="shared" si="15"/>
        <v>39929</v>
      </c>
      <c r="H235" s="31" t="s">
        <v>173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</row>
    <row r="236" spans="1:252" x14ac:dyDescent="0.2">
      <c r="A236" s="1">
        <v>39965</v>
      </c>
      <c r="B236" s="12" t="s">
        <v>247</v>
      </c>
      <c r="C236" s="12" t="s">
        <v>248</v>
      </c>
      <c r="D236" s="5">
        <v>25</v>
      </c>
      <c r="E236" s="16">
        <f t="shared" si="13"/>
        <v>8.3333333333333329E-2</v>
      </c>
      <c r="F236" s="15" t="s">
        <v>8</v>
      </c>
      <c r="G236" s="14">
        <f t="shared" si="15"/>
        <v>39929</v>
      </c>
      <c r="H236" s="31" t="s">
        <v>173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</row>
    <row r="237" spans="1:252" x14ac:dyDescent="0.2">
      <c r="A237" s="1">
        <v>39965</v>
      </c>
      <c r="B237" s="12" t="s">
        <v>247</v>
      </c>
      <c r="C237" s="12" t="s">
        <v>134</v>
      </c>
      <c r="D237" s="5">
        <v>25</v>
      </c>
      <c r="E237" s="16">
        <f t="shared" si="13"/>
        <v>8.3333333333333329E-2</v>
      </c>
      <c r="F237" s="15" t="s">
        <v>8</v>
      </c>
      <c r="G237" s="14">
        <f t="shared" si="15"/>
        <v>39929</v>
      </c>
      <c r="H237" s="31" t="s">
        <v>173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</row>
    <row r="238" spans="1:252" x14ac:dyDescent="0.2">
      <c r="A238" s="1">
        <v>39965</v>
      </c>
      <c r="B238" s="12" t="s">
        <v>80</v>
      </c>
      <c r="C238" s="12" t="s">
        <v>91</v>
      </c>
      <c r="D238" s="5">
        <v>75</v>
      </c>
      <c r="E238" s="16">
        <f t="shared" si="13"/>
        <v>0.25</v>
      </c>
      <c r="F238" s="15" t="s">
        <v>8</v>
      </c>
      <c r="G238" s="14">
        <f t="shared" ref="G238:G260" si="16">A238-60</f>
        <v>39905</v>
      </c>
      <c r="H238" s="31" t="s">
        <v>173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</row>
    <row r="239" spans="1:252" x14ac:dyDescent="0.2">
      <c r="A239" s="1">
        <v>39965</v>
      </c>
      <c r="B239" s="12" t="s">
        <v>80</v>
      </c>
      <c r="C239" s="12" t="s">
        <v>207</v>
      </c>
      <c r="D239" s="5">
        <v>75</v>
      </c>
      <c r="E239" s="16">
        <f t="shared" si="13"/>
        <v>0.25</v>
      </c>
      <c r="F239" s="15" t="s">
        <v>8</v>
      </c>
      <c r="G239" s="14">
        <f t="shared" si="16"/>
        <v>39905</v>
      </c>
      <c r="H239" s="31" t="s">
        <v>173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</row>
    <row r="240" spans="1:252" x14ac:dyDescent="0.2">
      <c r="A240" s="1">
        <v>39965</v>
      </c>
      <c r="B240" s="12" t="s">
        <v>80</v>
      </c>
      <c r="C240" s="12" t="s">
        <v>84</v>
      </c>
      <c r="D240" s="5">
        <v>150</v>
      </c>
      <c r="E240" s="16">
        <f t="shared" si="13"/>
        <v>0.5</v>
      </c>
      <c r="F240" s="15" t="s">
        <v>8</v>
      </c>
      <c r="G240" s="14">
        <f t="shared" si="16"/>
        <v>39905</v>
      </c>
      <c r="H240" s="31" t="s">
        <v>173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</row>
    <row r="241" spans="1:252" x14ac:dyDescent="0.2">
      <c r="A241" s="1">
        <v>39965</v>
      </c>
      <c r="B241" s="12" t="s">
        <v>80</v>
      </c>
      <c r="C241" s="12" t="s">
        <v>205</v>
      </c>
      <c r="D241" s="5">
        <v>100</v>
      </c>
      <c r="E241" s="16">
        <f t="shared" si="13"/>
        <v>0.33333333333333331</v>
      </c>
      <c r="F241" s="15" t="s">
        <v>8</v>
      </c>
      <c r="G241" s="14">
        <f t="shared" si="16"/>
        <v>39905</v>
      </c>
      <c r="H241" s="31" t="s">
        <v>173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</row>
    <row r="242" spans="1:252" x14ac:dyDescent="0.2">
      <c r="A242" s="1">
        <v>39965</v>
      </c>
      <c r="B242" s="12" t="s">
        <v>80</v>
      </c>
      <c r="C242" s="12" t="s">
        <v>208</v>
      </c>
      <c r="D242" s="5">
        <v>50</v>
      </c>
      <c r="E242" s="16">
        <f t="shared" si="13"/>
        <v>0.16666666666666666</v>
      </c>
      <c r="F242" s="15" t="s">
        <v>8</v>
      </c>
      <c r="G242" s="14">
        <f t="shared" si="16"/>
        <v>39905</v>
      </c>
      <c r="H242" s="31" t="s">
        <v>173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</row>
    <row r="243" spans="1:252" x14ac:dyDescent="0.2">
      <c r="A243" s="1">
        <v>39965</v>
      </c>
      <c r="B243" s="12" t="s">
        <v>80</v>
      </c>
      <c r="C243" s="12" t="s">
        <v>203</v>
      </c>
      <c r="D243" s="5">
        <v>100</v>
      </c>
      <c r="E243" s="16">
        <f t="shared" si="13"/>
        <v>0.33333333333333331</v>
      </c>
      <c r="F243" s="15" t="s">
        <v>8</v>
      </c>
      <c r="G243" s="14">
        <f t="shared" si="16"/>
        <v>39905</v>
      </c>
      <c r="H243" s="31" t="s">
        <v>173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</row>
    <row r="244" spans="1:252" x14ac:dyDescent="0.2">
      <c r="A244" s="1">
        <v>39965</v>
      </c>
      <c r="B244" s="12" t="s">
        <v>80</v>
      </c>
      <c r="C244" s="12" t="s">
        <v>204</v>
      </c>
      <c r="D244" s="5">
        <v>50</v>
      </c>
      <c r="E244" s="16">
        <f t="shared" si="13"/>
        <v>0.16666666666666666</v>
      </c>
      <c r="F244" s="15" t="s">
        <v>8</v>
      </c>
      <c r="G244" s="14">
        <f t="shared" si="16"/>
        <v>39905</v>
      </c>
      <c r="H244" s="31" t="s">
        <v>173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</row>
    <row r="245" spans="1:252" x14ac:dyDescent="0.2">
      <c r="A245" s="1">
        <v>39965</v>
      </c>
      <c r="B245" s="12" t="s">
        <v>80</v>
      </c>
      <c r="C245" s="12" t="s">
        <v>211</v>
      </c>
      <c r="D245" s="5">
        <v>50</v>
      </c>
      <c r="E245" s="16">
        <f t="shared" si="13"/>
        <v>0.16666666666666666</v>
      </c>
      <c r="F245" s="15" t="s">
        <v>8</v>
      </c>
      <c r="G245" s="14">
        <f t="shared" si="16"/>
        <v>39905</v>
      </c>
      <c r="H245" s="31" t="s">
        <v>173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</row>
    <row r="246" spans="1:252" x14ac:dyDescent="0.2">
      <c r="A246" s="1">
        <v>39965</v>
      </c>
      <c r="B246" s="12" t="s">
        <v>80</v>
      </c>
      <c r="C246" s="12" t="s">
        <v>215</v>
      </c>
      <c r="D246" s="5">
        <v>100</v>
      </c>
      <c r="E246" s="16">
        <f t="shared" si="13"/>
        <v>0.33333333333333331</v>
      </c>
      <c r="F246" s="15" t="s">
        <v>8</v>
      </c>
      <c r="G246" s="14">
        <f t="shared" si="16"/>
        <v>39905</v>
      </c>
      <c r="H246" s="31" t="s">
        <v>173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</row>
    <row r="247" spans="1:252" x14ac:dyDescent="0.2">
      <c r="A247" s="1">
        <v>39965</v>
      </c>
      <c r="B247" s="12" t="s">
        <v>170</v>
      </c>
      <c r="C247" s="12" t="s">
        <v>175</v>
      </c>
      <c r="D247" s="5">
        <v>4</v>
      </c>
      <c r="E247" s="16">
        <f t="shared" ref="E247:E260" si="17">D247/16</f>
        <v>0.25</v>
      </c>
      <c r="F247" s="15" t="s">
        <v>8</v>
      </c>
      <c r="G247" s="14">
        <f t="shared" si="16"/>
        <v>39905</v>
      </c>
      <c r="H247" s="31" t="s">
        <v>65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</row>
    <row r="248" spans="1:252" x14ac:dyDescent="0.2">
      <c r="A248" s="1">
        <v>39965</v>
      </c>
      <c r="B248" s="12" t="s">
        <v>170</v>
      </c>
      <c r="C248" s="12" t="s">
        <v>171</v>
      </c>
      <c r="D248" s="5">
        <v>4</v>
      </c>
      <c r="E248" s="16">
        <f t="shared" si="17"/>
        <v>0.25</v>
      </c>
      <c r="F248" s="15" t="s">
        <v>8</v>
      </c>
      <c r="G248" s="14">
        <f t="shared" si="16"/>
        <v>39905</v>
      </c>
      <c r="H248" s="31" t="s">
        <v>65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</row>
    <row r="249" spans="1:252" x14ac:dyDescent="0.2">
      <c r="A249" s="1">
        <v>39965</v>
      </c>
      <c r="B249" s="12" t="s">
        <v>197</v>
      </c>
      <c r="C249" s="12" t="s">
        <v>198</v>
      </c>
      <c r="D249" s="5">
        <v>8</v>
      </c>
      <c r="E249" s="16">
        <f t="shared" si="17"/>
        <v>0.5</v>
      </c>
      <c r="F249" s="15" t="s">
        <v>8</v>
      </c>
      <c r="G249" s="14">
        <f t="shared" si="16"/>
        <v>39905</v>
      </c>
      <c r="H249" s="31" t="s">
        <v>65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2" x14ac:dyDescent="0.2">
      <c r="A250" s="1">
        <v>39965</v>
      </c>
      <c r="B250" s="12" t="s">
        <v>302</v>
      </c>
      <c r="C250" s="12" t="s">
        <v>303</v>
      </c>
      <c r="D250" s="5">
        <v>16</v>
      </c>
      <c r="E250" s="16">
        <f t="shared" si="17"/>
        <v>1</v>
      </c>
      <c r="F250" s="15" t="s">
        <v>8</v>
      </c>
      <c r="G250" s="14">
        <f t="shared" si="16"/>
        <v>39905</v>
      </c>
      <c r="H250" s="31" t="s">
        <v>65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</row>
    <row r="251" spans="1:252" x14ac:dyDescent="0.2">
      <c r="A251" s="1">
        <v>39965</v>
      </c>
      <c r="B251" s="12" t="s">
        <v>199</v>
      </c>
      <c r="C251" s="12" t="s">
        <v>202</v>
      </c>
      <c r="D251" s="5">
        <v>8</v>
      </c>
      <c r="E251" s="16">
        <f t="shared" si="17"/>
        <v>0.5</v>
      </c>
      <c r="F251" s="15" t="s">
        <v>8</v>
      </c>
      <c r="G251" s="14">
        <f t="shared" si="16"/>
        <v>39905</v>
      </c>
      <c r="H251" s="31" t="s">
        <v>65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</row>
    <row r="252" spans="1:252" x14ac:dyDescent="0.2">
      <c r="A252" s="1">
        <v>39965</v>
      </c>
      <c r="B252" s="12" t="s">
        <v>199</v>
      </c>
      <c r="C252" s="12" t="s">
        <v>201</v>
      </c>
      <c r="D252" s="5">
        <v>16</v>
      </c>
      <c r="E252" s="16">
        <f t="shared" si="17"/>
        <v>1</v>
      </c>
      <c r="F252" s="15" t="s">
        <v>8</v>
      </c>
      <c r="G252" s="14">
        <f t="shared" si="16"/>
        <v>39905</v>
      </c>
      <c r="H252" s="31" t="s">
        <v>65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</row>
    <row r="253" spans="1:252" x14ac:dyDescent="0.2">
      <c r="A253" s="1">
        <v>39965</v>
      </c>
      <c r="B253" s="12" t="s">
        <v>199</v>
      </c>
      <c r="C253" s="12" t="s">
        <v>200</v>
      </c>
      <c r="D253" s="5">
        <v>8</v>
      </c>
      <c r="E253" s="16">
        <f t="shared" si="17"/>
        <v>0.5</v>
      </c>
      <c r="F253" s="15" t="s">
        <v>8</v>
      </c>
      <c r="G253" s="14">
        <f t="shared" si="16"/>
        <v>39905</v>
      </c>
      <c r="H253" s="31" t="s">
        <v>65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</row>
    <row r="254" spans="1:252" x14ac:dyDescent="0.2">
      <c r="A254" s="1">
        <v>39965</v>
      </c>
      <c r="B254" s="12" t="s">
        <v>80</v>
      </c>
      <c r="C254" s="12" t="s">
        <v>213</v>
      </c>
      <c r="D254" s="5">
        <v>8</v>
      </c>
      <c r="E254" s="16">
        <f t="shared" si="17"/>
        <v>0.5</v>
      </c>
      <c r="F254" s="15" t="s">
        <v>8</v>
      </c>
      <c r="G254" s="14">
        <f t="shared" si="16"/>
        <v>39905</v>
      </c>
      <c r="H254" s="31" t="s">
        <v>65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</row>
    <row r="255" spans="1:252" x14ac:dyDescent="0.2">
      <c r="A255" s="1">
        <v>39965</v>
      </c>
      <c r="B255" s="12" t="s">
        <v>80</v>
      </c>
      <c r="C255" s="12" t="s">
        <v>209</v>
      </c>
      <c r="D255" s="5">
        <v>8</v>
      </c>
      <c r="E255" s="16">
        <f t="shared" si="17"/>
        <v>0.5</v>
      </c>
      <c r="F255" s="15" t="s">
        <v>8</v>
      </c>
      <c r="G255" s="14">
        <f t="shared" si="16"/>
        <v>39905</v>
      </c>
      <c r="H255" s="31" t="s">
        <v>65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</row>
    <row r="256" spans="1:252" x14ac:dyDescent="0.2">
      <c r="A256" s="1">
        <v>39965</v>
      </c>
      <c r="B256" s="12" t="s">
        <v>80</v>
      </c>
      <c r="C256" s="12" t="s">
        <v>210</v>
      </c>
      <c r="D256" s="5">
        <v>8</v>
      </c>
      <c r="E256" s="16">
        <f t="shared" si="17"/>
        <v>0.5</v>
      </c>
      <c r="F256" s="15" t="s">
        <v>8</v>
      </c>
      <c r="G256" s="14">
        <f t="shared" si="16"/>
        <v>39905</v>
      </c>
      <c r="H256" s="31" t="s">
        <v>65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</row>
    <row r="257" spans="1:252" x14ac:dyDescent="0.2">
      <c r="A257" s="1">
        <v>39965</v>
      </c>
      <c r="B257" s="12" t="s">
        <v>80</v>
      </c>
      <c r="C257" s="12" t="s">
        <v>214</v>
      </c>
      <c r="D257" s="5">
        <v>16</v>
      </c>
      <c r="E257" s="16">
        <f t="shared" si="17"/>
        <v>1</v>
      </c>
      <c r="F257" s="15" t="s">
        <v>8</v>
      </c>
      <c r="G257" s="14">
        <f t="shared" si="16"/>
        <v>39905</v>
      </c>
      <c r="H257" s="31" t="s">
        <v>65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</row>
    <row r="258" spans="1:252" x14ac:dyDescent="0.2">
      <c r="A258" s="1">
        <v>39965</v>
      </c>
      <c r="B258" s="12" t="s">
        <v>80</v>
      </c>
      <c r="C258" s="12" t="s">
        <v>206</v>
      </c>
      <c r="D258" s="5">
        <v>8</v>
      </c>
      <c r="E258" s="16">
        <f t="shared" si="17"/>
        <v>0.5</v>
      </c>
      <c r="F258" s="15" t="s">
        <v>8</v>
      </c>
      <c r="G258" s="14">
        <f t="shared" si="16"/>
        <v>39905</v>
      </c>
      <c r="H258" s="31" t="s">
        <v>65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</row>
    <row r="259" spans="1:252" x14ac:dyDescent="0.2">
      <c r="A259" s="1">
        <v>39965</v>
      </c>
      <c r="B259" s="12" t="s">
        <v>80</v>
      </c>
      <c r="C259" s="12" t="s">
        <v>212</v>
      </c>
      <c r="D259" s="5">
        <v>8</v>
      </c>
      <c r="E259" s="16">
        <f t="shared" si="17"/>
        <v>0.5</v>
      </c>
      <c r="F259" s="15" t="s">
        <v>8</v>
      </c>
      <c r="G259" s="14">
        <f t="shared" si="16"/>
        <v>39905</v>
      </c>
      <c r="H259" s="31" t="s">
        <v>65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</row>
    <row r="260" spans="1:252" x14ac:dyDescent="0.2">
      <c r="A260" s="1">
        <v>39965</v>
      </c>
      <c r="B260" s="12" t="s">
        <v>216</v>
      </c>
      <c r="C260" s="12" t="s">
        <v>217</v>
      </c>
      <c r="D260" s="5">
        <v>8</v>
      </c>
      <c r="E260" s="16">
        <f t="shared" si="17"/>
        <v>0.5</v>
      </c>
      <c r="F260" s="15" t="s">
        <v>8</v>
      </c>
      <c r="G260" s="14">
        <f t="shared" si="16"/>
        <v>39905</v>
      </c>
      <c r="H260" s="31" t="s">
        <v>65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</row>
    <row r="261" spans="1:252" x14ac:dyDescent="0.2">
      <c r="A261" s="1">
        <v>39965</v>
      </c>
      <c r="B261" s="12" t="s">
        <v>258</v>
      </c>
      <c r="C261" s="12" t="s">
        <v>261</v>
      </c>
      <c r="D261" s="5">
        <v>150</v>
      </c>
      <c r="E261" s="13">
        <f t="shared" ref="E261:E286" si="18">D261/150</f>
        <v>1</v>
      </c>
      <c r="F261" s="15" t="s">
        <v>8</v>
      </c>
      <c r="G261" s="14">
        <f>A261-36</f>
        <v>39929</v>
      </c>
      <c r="H261" s="31" t="s">
        <v>260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</row>
    <row r="262" spans="1:252" x14ac:dyDescent="0.2">
      <c r="A262" s="1">
        <v>39965</v>
      </c>
      <c r="B262" s="12" t="s">
        <v>258</v>
      </c>
      <c r="C262" s="12" t="s">
        <v>263</v>
      </c>
      <c r="D262" s="5">
        <v>900</v>
      </c>
      <c r="E262" s="13">
        <f t="shared" si="18"/>
        <v>6</v>
      </c>
      <c r="F262" s="15" t="s">
        <v>8</v>
      </c>
      <c r="G262" s="14">
        <f>A262-36</f>
        <v>39929</v>
      </c>
      <c r="H262" s="31" t="s">
        <v>260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</row>
    <row r="263" spans="1:252" x14ac:dyDescent="0.2">
      <c r="A263" s="1">
        <v>39965</v>
      </c>
      <c r="B263" s="12" t="s">
        <v>258</v>
      </c>
      <c r="C263" s="12" t="s">
        <v>262</v>
      </c>
      <c r="D263" s="5">
        <v>150</v>
      </c>
      <c r="E263" s="13">
        <f t="shared" si="18"/>
        <v>1</v>
      </c>
      <c r="F263" s="15" t="s">
        <v>8</v>
      </c>
      <c r="G263" s="14">
        <f>A263-36</f>
        <v>39929</v>
      </c>
      <c r="H263" s="31" t="s">
        <v>260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</row>
    <row r="264" spans="1:252" x14ac:dyDescent="0.2">
      <c r="A264" s="1">
        <v>39965</v>
      </c>
      <c r="B264" s="12" t="s">
        <v>258</v>
      </c>
      <c r="C264" s="12" t="s">
        <v>259</v>
      </c>
      <c r="D264" s="5">
        <v>150</v>
      </c>
      <c r="E264" s="13">
        <f t="shared" si="18"/>
        <v>1</v>
      </c>
      <c r="F264" s="15" t="s">
        <v>8</v>
      </c>
      <c r="G264" s="14">
        <f>A264-36</f>
        <v>39929</v>
      </c>
      <c r="H264" s="31" t="s">
        <v>260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</row>
    <row r="265" spans="1:252" x14ac:dyDescent="0.2">
      <c r="A265" s="1">
        <v>39965</v>
      </c>
      <c r="B265" s="12" t="s">
        <v>462</v>
      </c>
      <c r="C265" s="12" t="s">
        <v>463</v>
      </c>
      <c r="D265" s="5">
        <v>37.5</v>
      </c>
      <c r="E265" s="16">
        <f t="shared" si="18"/>
        <v>0.25</v>
      </c>
      <c r="F265" s="15" t="s">
        <v>379</v>
      </c>
      <c r="G265" s="14"/>
      <c r="H265" s="31" t="s">
        <v>49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</row>
    <row r="266" spans="1:252" x14ac:dyDescent="0.2">
      <c r="A266" s="1">
        <v>39965</v>
      </c>
      <c r="B266" s="12" t="s">
        <v>462</v>
      </c>
      <c r="C266" s="12" t="s">
        <v>459</v>
      </c>
      <c r="D266" s="5">
        <v>37.5</v>
      </c>
      <c r="E266" s="16">
        <f t="shared" si="18"/>
        <v>0.25</v>
      </c>
      <c r="F266" s="15" t="s">
        <v>379</v>
      </c>
      <c r="G266" s="14"/>
      <c r="H266" s="31" t="s">
        <v>49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</row>
    <row r="267" spans="1:252" x14ac:dyDescent="0.2">
      <c r="A267" s="1">
        <v>39965</v>
      </c>
      <c r="B267" s="12" t="s">
        <v>462</v>
      </c>
      <c r="C267" s="12" t="s">
        <v>127</v>
      </c>
      <c r="D267" s="5">
        <v>75</v>
      </c>
      <c r="E267" s="16">
        <f t="shared" si="18"/>
        <v>0.5</v>
      </c>
      <c r="F267" s="15" t="s">
        <v>379</v>
      </c>
      <c r="G267" s="14"/>
      <c r="H267" s="31" t="s">
        <v>49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</row>
    <row r="268" spans="1:252" x14ac:dyDescent="0.2">
      <c r="A268" s="1">
        <v>39965</v>
      </c>
      <c r="B268" s="12" t="s">
        <v>102</v>
      </c>
      <c r="C268" s="12" t="s">
        <v>103</v>
      </c>
      <c r="D268" s="5">
        <v>150</v>
      </c>
      <c r="E268" s="16">
        <f t="shared" si="18"/>
        <v>1</v>
      </c>
      <c r="F268" s="15" t="s">
        <v>8</v>
      </c>
      <c r="G268" s="14">
        <f>A268-90</f>
        <v>39875</v>
      </c>
      <c r="H268" s="31" t="s">
        <v>49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</row>
    <row r="269" spans="1:252" x14ac:dyDescent="0.2">
      <c r="A269" s="1">
        <v>39965</v>
      </c>
      <c r="B269" s="12" t="s">
        <v>104</v>
      </c>
      <c r="C269" s="12" t="s">
        <v>105</v>
      </c>
      <c r="D269" s="5">
        <v>112</v>
      </c>
      <c r="E269" s="16">
        <f t="shared" si="18"/>
        <v>0.7466666666666667</v>
      </c>
      <c r="F269" s="15" t="s">
        <v>8</v>
      </c>
      <c r="G269" s="14">
        <f>A269-90</f>
        <v>39875</v>
      </c>
      <c r="H269" s="31" t="s">
        <v>49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</row>
    <row r="270" spans="1:252" x14ac:dyDescent="0.2">
      <c r="A270" s="1">
        <v>39965</v>
      </c>
      <c r="B270" s="12" t="s">
        <v>106</v>
      </c>
      <c r="C270" s="12" t="s">
        <v>108</v>
      </c>
      <c r="D270" s="5">
        <v>28</v>
      </c>
      <c r="E270" s="16">
        <f t="shared" si="18"/>
        <v>0.18666666666666668</v>
      </c>
      <c r="F270" s="15" t="s">
        <v>8</v>
      </c>
      <c r="G270" s="14">
        <f>A270-90</f>
        <v>39875</v>
      </c>
      <c r="H270" s="31" t="s">
        <v>49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</row>
    <row r="271" spans="1:252" x14ac:dyDescent="0.2">
      <c r="A271" s="1">
        <v>39965</v>
      </c>
      <c r="B271" s="12" t="s">
        <v>106</v>
      </c>
      <c r="C271" s="12" t="s">
        <v>107</v>
      </c>
      <c r="D271" s="5">
        <v>28</v>
      </c>
      <c r="E271" s="16">
        <f t="shared" si="18"/>
        <v>0.18666666666666668</v>
      </c>
      <c r="F271" s="15" t="s">
        <v>8</v>
      </c>
      <c r="G271" s="14">
        <f>A271-90</f>
        <v>39875</v>
      </c>
      <c r="H271" s="31" t="s">
        <v>49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</row>
    <row r="272" spans="1:252" x14ac:dyDescent="0.2">
      <c r="A272" s="1">
        <v>39965</v>
      </c>
      <c r="B272" s="12" t="s">
        <v>235</v>
      </c>
      <c r="C272" s="12" t="s">
        <v>238</v>
      </c>
      <c r="D272" s="5">
        <v>150</v>
      </c>
      <c r="E272" s="16">
        <f t="shared" si="18"/>
        <v>1</v>
      </c>
      <c r="F272" s="15" t="s">
        <v>8</v>
      </c>
      <c r="G272" s="14">
        <f t="shared" ref="G272:G286" si="19">A272-36</f>
        <v>39929</v>
      </c>
      <c r="H272" s="31" t="s">
        <v>237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</row>
    <row r="273" spans="1:252" x14ac:dyDescent="0.2">
      <c r="A273" s="1">
        <v>39965</v>
      </c>
      <c r="B273" s="12" t="s">
        <v>235</v>
      </c>
      <c r="C273" s="12" t="s">
        <v>236</v>
      </c>
      <c r="D273" s="5">
        <v>150</v>
      </c>
      <c r="E273" s="16">
        <f t="shared" si="18"/>
        <v>1</v>
      </c>
      <c r="F273" s="15" t="s">
        <v>8</v>
      </c>
      <c r="G273" s="14">
        <f t="shared" si="19"/>
        <v>39929</v>
      </c>
      <c r="H273" s="31" t="s">
        <v>237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</row>
    <row r="274" spans="1:252" x14ac:dyDescent="0.2">
      <c r="A274" s="1">
        <v>39965</v>
      </c>
      <c r="B274" s="12" t="s">
        <v>235</v>
      </c>
      <c r="C274" s="12" t="s">
        <v>239</v>
      </c>
      <c r="D274" s="5">
        <v>150</v>
      </c>
      <c r="E274" s="16">
        <f t="shared" si="18"/>
        <v>1</v>
      </c>
      <c r="F274" s="15" t="s">
        <v>8</v>
      </c>
      <c r="G274" s="14">
        <f t="shared" si="19"/>
        <v>39929</v>
      </c>
      <c r="H274" s="31" t="s">
        <v>237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</row>
    <row r="275" spans="1:252" x14ac:dyDescent="0.2">
      <c r="A275" s="1">
        <v>39965</v>
      </c>
      <c r="B275" s="12" t="s">
        <v>251</v>
      </c>
      <c r="C275" s="12" t="s">
        <v>253</v>
      </c>
      <c r="D275" s="5">
        <v>50</v>
      </c>
      <c r="E275" s="16">
        <f t="shared" si="18"/>
        <v>0.33333333333333331</v>
      </c>
      <c r="F275" s="15" t="s">
        <v>8</v>
      </c>
      <c r="G275" s="14">
        <f t="shared" si="19"/>
        <v>39929</v>
      </c>
      <c r="H275" s="31" t="s">
        <v>237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</row>
    <row r="276" spans="1:252" x14ac:dyDescent="0.2">
      <c r="A276" s="1">
        <v>39965</v>
      </c>
      <c r="B276" s="12" t="s">
        <v>251</v>
      </c>
      <c r="C276" s="12" t="s">
        <v>252</v>
      </c>
      <c r="D276" s="5">
        <v>100</v>
      </c>
      <c r="E276" s="16">
        <f t="shared" si="18"/>
        <v>0.66666666666666663</v>
      </c>
      <c r="F276" s="15" t="s">
        <v>8</v>
      </c>
      <c r="G276" s="14">
        <f t="shared" si="19"/>
        <v>39929</v>
      </c>
      <c r="H276" s="31" t="s">
        <v>237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</row>
    <row r="277" spans="1:252" x14ac:dyDescent="0.2">
      <c r="A277" s="1">
        <v>39965</v>
      </c>
      <c r="B277" s="12" t="s">
        <v>254</v>
      </c>
      <c r="C277" s="12" t="s">
        <v>256</v>
      </c>
      <c r="D277" s="5">
        <v>75</v>
      </c>
      <c r="E277" s="16">
        <f t="shared" si="18"/>
        <v>0.5</v>
      </c>
      <c r="F277" s="15" t="s">
        <v>8</v>
      </c>
      <c r="G277" s="14">
        <f t="shared" si="19"/>
        <v>39929</v>
      </c>
      <c r="H277" s="31" t="s">
        <v>237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</row>
    <row r="278" spans="1:252" x14ac:dyDescent="0.2">
      <c r="A278" s="1">
        <v>39965</v>
      </c>
      <c r="B278" s="12" t="s">
        <v>254</v>
      </c>
      <c r="C278" s="12" t="s">
        <v>255</v>
      </c>
      <c r="D278" s="5">
        <v>300</v>
      </c>
      <c r="E278" s="16">
        <f t="shared" si="18"/>
        <v>2</v>
      </c>
      <c r="F278" s="15" t="s">
        <v>8</v>
      </c>
      <c r="G278" s="14">
        <f t="shared" si="19"/>
        <v>39929</v>
      </c>
      <c r="H278" s="31" t="s">
        <v>237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</row>
    <row r="279" spans="1:252" x14ac:dyDescent="0.2">
      <c r="A279" s="1">
        <v>39965</v>
      </c>
      <c r="B279" s="12" t="s">
        <v>254</v>
      </c>
      <c r="C279" s="12" t="s">
        <v>257</v>
      </c>
      <c r="D279" s="5">
        <v>75</v>
      </c>
      <c r="E279" s="16">
        <f t="shared" si="18"/>
        <v>0.5</v>
      </c>
      <c r="F279" s="15" t="s">
        <v>8</v>
      </c>
      <c r="G279" s="14">
        <f t="shared" si="19"/>
        <v>39929</v>
      </c>
      <c r="H279" s="31" t="s">
        <v>237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</row>
    <row r="280" spans="1:252" x14ac:dyDescent="0.2">
      <c r="A280" s="1">
        <v>39965</v>
      </c>
      <c r="B280" s="12" t="s">
        <v>264</v>
      </c>
      <c r="C280" s="12" t="s">
        <v>265</v>
      </c>
      <c r="D280" s="5">
        <v>150</v>
      </c>
      <c r="E280" s="16">
        <f t="shared" si="18"/>
        <v>1</v>
      </c>
      <c r="F280" s="15" t="s">
        <v>8</v>
      </c>
      <c r="G280" s="14">
        <f t="shared" si="19"/>
        <v>39929</v>
      </c>
      <c r="H280" s="31" t="s">
        <v>237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</row>
    <row r="281" spans="1:252" x14ac:dyDescent="0.2">
      <c r="A281" s="1">
        <v>39965</v>
      </c>
      <c r="B281" s="12" t="s">
        <v>264</v>
      </c>
      <c r="C281" s="12" t="s">
        <v>266</v>
      </c>
      <c r="D281" s="5">
        <v>150</v>
      </c>
      <c r="E281" s="16">
        <f t="shared" si="18"/>
        <v>1</v>
      </c>
      <c r="F281" s="15" t="s">
        <v>8</v>
      </c>
      <c r="G281" s="14">
        <f t="shared" si="19"/>
        <v>39929</v>
      </c>
      <c r="H281" s="31" t="s">
        <v>237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</row>
    <row r="282" spans="1:252" x14ac:dyDescent="0.2">
      <c r="A282" s="1">
        <v>39965</v>
      </c>
      <c r="B282" s="12" t="s">
        <v>267</v>
      </c>
      <c r="C282" s="12" t="s">
        <v>269</v>
      </c>
      <c r="D282" s="5">
        <v>75</v>
      </c>
      <c r="E282" s="16">
        <f t="shared" si="18"/>
        <v>0.5</v>
      </c>
      <c r="F282" s="15" t="s">
        <v>8</v>
      </c>
      <c r="G282" s="14">
        <f t="shared" si="19"/>
        <v>39929</v>
      </c>
      <c r="H282" s="31" t="s">
        <v>237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</row>
    <row r="283" spans="1:252" x14ac:dyDescent="0.2">
      <c r="A283" s="1">
        <v>39965</v>
      </c>
      <c r="B283" s="12" t="s">
        <v>267</v>
      </c>
      <c r="C283" s="12" t="s">
        <v>271</v>
      </c>
      <c r="D283" s="5">
        <v>75</v>
      </c>
      <c r="E283" s="16">
        <f t="shared" si="18"/>
        <v>0.5</v>
      </c>
      <c r="F283" s="15" t="s">
        <v>8</v>
      </c>
      <c r="G283" s="14">
        <f t="shared" si="19"/>
        <v>39929</v>
      </c>
      <c r="H283" s="31" t="s">
        <v>237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</row>
    <row r="284" spans="1:252" x14ac:dyDescent="0.2">
      <c r="A284" s="1">
        <v>39965</v>
      </c>
      <c r="B284" s="12" t="s">
        <v>267</v>
      </c>
      <c r="C284" s="12" t="s">
        <v>268</v>
      </c>
      <c r="D284" s="5">
        <v>150</v>
      </c>
      <c r="E284" s="16">
        <f t="shared" si="18"/>
        <v>1</v>
      </c>
      <c r="F284" s="15" t="s">
        <v>8</v>
      </c>
      <c r="G284" s="14">
        <f t="shared" si="19"/>
        <v>39929</v>
      </c>
      <c r="H284" s="31" t="s">
        <v>237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</row>
    <row r="285" spans="1:252" x14ac:dyDescent="0.2">
      <c r="A285" s="1">
        <v>39965</v>
      </c>
      <c r="B285" s="12" t="s">
        <v>267</v>
      </c>
      <c r="C285" s="12" t="s">
        <v>272</v>
      </c>
      <c r="D285" s="5">
        <v>150</v>
      </c>
      <c r="E285" s="16">
        <f t="shared" si="18"/>
        <v>1</v>
      </c>
      <c r="F285" s="15" t="s">
        <v>8</v>
      </c>
      <c r="G285" s="14">
        <f t="shared" si="19"/>
        <v>39929</v>
      </c>
      <c r="H285" s="31" t="s">
        <v>237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</row>
    <row r="286" spans="1:252" x14ac:dyDescent="0.2">
      <c r="A286" s="1">
        <v>39965</v>
      </c>
      <c r="B286" s="12" t="s">
        <v>267</v>
      </c>
      <c r="C286" s="12" t="s">
        <v>270</v>
      </c>
      <c r="D286" s="5">
        <v>150</v>
      </c>
      <c r="E286" s="16">
        <f t="shared" si="18"/>
        <v>1</v>
      </c>
      <c r="F286" s="15" t="s">
        <v>8</v>
      </c>
      <c r="G286" s="14">
        <f t="shared" si="19"/>
        <v>39929</v>
      </c>
      <c r="H286" s="31" t="s">
        <v>237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</row>
    <row r="287" spans="1:252" x14ac:dyDescent="0.2">
      <c r="A287" s="1">
        <v>39965</v>
      </c>
      <c r="B287" s="12" t="s">
        <v>464</v>
      </c>
      <c r="C287" s="12" t="s">
        <v>465</v>
      </c>
      <c r="D287" s="5">
        <v>180</v>
      </c>
      <c r="E287" s="16">
        <f>D287/180</f>
        <v>1</v>
      </c>
      <c r="F287" s="15" t="s">
        <v>379</v>
      </c>
      <c r="G287" s="14"/>
      <c r="H287" s="31" t="s">
        <v>384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</row>
    <row r="288" spans="1:252" x14ac:dyDescent="0.2">
      <c r="A288" s="1">
        <v>39965</v>
      </c>
      <c r="B288" s="12" t="s">
        <v>466</v>
      </c>
      <c r="C288" s="12" t="s">
        <v>467</v>
      </c>
      <c r="D288" s="5">
        <v>180</v>
      </c>
      <c r="E288" s="16">
        <f>D288/180</f>
        <v>1</v>
      </c>
      <c r="F288" s="15" t="s">
        <v>379</v>
      </c>
      <c r="G288" s="14"/>
      <c r="H288" s="31" t="s">
        <v>384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</row>
    <row r="289" spans="1:256" x14ac:dyDescent="0.2">
      <c r="A289" s="1">
        <v>39965</v>
      </c>
      <c r="B289" s="12" t="s">
        <v>466</v>
      </c>
      <c r="C289" s="12" t="s">
        <v>468</v>
      </c>
      <c r="D289" s="5">
        <v>900</v>
      </c>
      <c r="E289" s="16">
        <f>D289/180</f>
        <v>5</v>
      </c>
      <c r="F289" s="15" t="s">
        <v>379</v>
      </c>
      <c r="H289" s="31" t="s">
        <v>384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</row>
    <row r="290" spans="1:256" x14ac:dyDescent="0.2">
      <c r="A290" s="1">
        <v>39969</v>
      </c>
      <c r="B290" s="12" t="s">
        <v>160</v>
      </c>
      <c r="C290" s="12" t="s">
        <v>166</v>
      </c>
      <c r="D290" s="5">
        <v>25</v>
      </c>
      <c r="E290" s="18">
        <f>D290/50</f>
        <v>0.5</v>
      </c>
      <c r="F290" s="15" t="s">
        <v>8</v>
      </c>
      <c r="G290" s="14">
        <v>39904</v>
      </c>
      <c r="H290" s="39" t="s">
        <v>161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</row>
    <row r="291" spans="1:256" x14ac:dyDescent="0.2">
      <c r="A291" s="1">
        <v>39969</v>
      </c>
      <c r="B291" s="12" t="s">
        <v>160</v>
      </c>
      <c r="C291" s="12" t="s">
        <v>167</v>
      </c>
      <c r="D291" s="5">
        <v>25</v>
      </c>
      <c r="E291" s="18">
        <f>D291/50</f>
        <v>0.5</v>
      </c>
      <c r="F291" s="15" t="s">
        <v>8</v>
      </c>
      <c r="G291" s="14">
        <v>39904</v>
      </c>
      <c r="H291" s="39" t="s">
        <v>161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</row>
    <row r="292" spans="1:256" s="36" customFormat="1" x14ac:dyDescent="0.2">
      <c r="A292" s="17">
        <v>39973</v>
      </c>
      <c r="B292" s="12" t="s">
        <v>275</v>
      </c>
      <c r="C292" s="12" t="s">
        <v>223</v>
      </c>
      <c r="D292" s="15">
        <v>30</v>
      </c>
      <c r="E292" s="18">
        <f t="shared" ref="E292:E306" si="20">D292/90</f>
        <v>0.33333333333333331</v>
      </c>
      <c r="F292" s="15" t="s">
        <v>8</v>
      </c>
      <c r="G292" s="19">
        <f>A292-(7*6)</f>
        <v>39931</v>
      </c>
      <c r="H292" s="31" t="s">
        <v>141</v>
      </c>
      <c r="K292" s="40"/>
      <c r="IS292"/>
      <c r="IT292"/>
      <c r="IU292"/>
      <c r="IV292"/>
    </row>
    <row r="293" spans="1:256" s="36" customFormat="1" x14ac:dyDescent="0.2">
      <c r="A293" s="17">
        <v>39973</v>
      </c>
      <c r="B293" s="12" t="s">
        <v>276</v>
      </c>
      <c r="C293" s="12" t="s">
        <v>228</v>
      </c>
      <c r="D293" s="15">
        <v>11.25</v>
      </c>
      <c r="E293" s="18">
        <f t="shared" si="20"/>
        <v>0.125</v>
      </c>
      <c r="F293" s="15" t="s">
        <v>8</v>
      </c>
      <c r="G293" s="19">
        <f>A293-(7*6)</f>
        <v>39931</v>
      </c>
      <c r="H293" s="31" t="s">
        <v>141</v>
      </c>
      <c r="K293" s="40"/>
      <c r="IS293"/>
      <c r="IT293"/>
      <c r="IU293"/>
      <c r="IV293"/>
    </row>
    <row r="294" spans="1:256" s="36" customFormat="1" x14ac:dyDescent="0.2">
      <c r="A294" s="17">
        <v>39973</v>
      </c>
      <c r="B294" s="12" t="s">
        <v>276</v>
      </c>
      <c r="C294" s="12" t="s">
        <v>227</v>
      </c>
      <c r="D294" s="15">
        <v>11.25</v>
      </c>
      <c r="E294" s="18">
        <f t="shared" si="20"/>
        <v>0.125</v>
      </c>
      <c r="F294" s="15" t="s">
        <v>8</v>
      </c>
      <c r="G294" s="19">
        <f>A294-(7*6)</f>
        <v>39931</v>
      </c>
      <c r="H294" s="31" t="s">
        <v>141</v>
      </c>
      <c r="K294" s="40"/>
      <c r="IS294"/>
      <c r="IT294"/>
      <c r="IU294"/>
      <c r="IV294"/>
    </row>
    <row r="295" spans="1:256" s="36" customFormat="1" x14ac:dyDescent="0.2">
      <c r="A295" s="17">
        <v>39973</v>
      </c>
      <c r="B295" s="12" t="s">
        <v>229</v>
      </c>
      <c r="C295" s="12" t="s">
        <v>143</v>
      </c>
      <c r="D295" s="15">
        <v>22.5</v>
      </c>
      <c r="E295" s="18">
        <f t="shared" si="20"/>
        <v>0.25</v>
      </c>
      <c r="F295" s="15" t="s">
        <v>8</v>
      </c>
      <c r="G295" s="19">
        <f>A295-(7*8)</f>
        <v>39917</v>
      </c>
      <c r="H295" s="31" t="s">
        <v>141</v>
      </c>
      <c r="K295" s="40"/>
      <c r="IS295"/>
      <c r="IT295"/>
      <c r="IU295"/>
      <c r="IV295"/>
    </row>
    <row r="296" spans="1:256" s="36" customFormat="1" x14ac:dyDescent="0.2">
      <c r="A296" s="17">
        <v>39973</v>
      </c>
      <c r="B296" s="12" t="s">
        <v>229</v>
      </c>
      <c r="C296" s="12" t="s">
        <v>144</v>
      </c>
      <c r="D296" s="15">
        <v>22.5</v>
      </c>
      <c r="E296" s="18">
        <f t="shared" si="20"/>
        <v>0.25</v>
      </c>
      <c r="F296" s="15" t="s">
        <v>8</v>
      </c>
      <c r="G296" s="19">
        <f>A296-(7*8)</f>
        <v>39917</v>
      </c>
      <c r="H296" s="31" t="s">
        <v>141</v>
      </c>
      <c r="K296" s="40"/>
      <c r="IS296"/>
      <c r="IT296"/>
      <c r="IU296"/>
      <c r="IV296"/>
    </row>
    <row r="297" spans="1:256" s="36" customFormat="1" x14ac:dyDescent="0.2">
      <c r="A297" s="17">
        <v>39973</v>
      </c>
      <c r="B297" s="12" t="s">
        <v>230</v>
      </c>
      <c r="C297" s="12" t="s">
        <v>146</v>
      </c>
      <c r="D297" s="15">
        <v>22.5</v>
      </c>
      <c r="E297" s="18">
        <f t="shared" si="20"/>
        <v>0.25</v>
      </c>
      <c r="F297" s="15" t="s">
        <v>8</v>
      </c>
      <c r="G297" s="19">
        <f>A297-(7*8)</f>
        <v>39917</v>
      </c>
      <c r="H297" s="31" t="s">
        <v>141</v>
      </c>
      <c r="K297" s="40"/>
      <c r="IS297"/>
      <c r="IT297"/>
      <c r="IU297"/>
      <c r="IV297"/>
    </row>
    <row r="298" spans="1:256" s="36" customFormat="1" x14ac:dyDescent="0.2">
      <c r="A298" s="17">
        <v>39973</v>
      </c>
      <c r="B298" s="12" t="s">
        <v>230</v>
      </c>
      <c r="C298" s="12" t="s">
        <v>147</v>
      </c>
      <c r="D298" s="15">
        <v>22.5</v>
      </c>
      <c r="E298" s="18">
        <f t="shared" si="20"/>
        <v>0.25</v>
      </c>
      <c r="F298" s="15" t="s">
        <v>8</v>
      </c>
      <c r="G298" s="19">
        <f>A298-(7*8)</f>
        <v>39917</v>
      </c>
      <c r="H298" s="31" t="s">
        <v>141</v>
      </c>
      <c r="K298" s="40"/>
      <c r="IS298"/>
      <c r="IT298"/>
      <c r="IU298"/>
      <c r="IV298"/>
    </row>
    <row r="299" spans="1:256" s="36" customFormat="1" x14ac:dyDescent="0.2">
      <c r="A299" s="17">
        <v>39973</v>
      </c>
      <c r="B299" s="12" t="s">
        <v>313</v>
      </c>
      <c r="C299" s="12" t="s">
        <v>314</v>
      </c>
      <c r="D299" s="15">
        <v>22.5</v>
      </c>
      <c r="E299" s="18">
        <f t="shared" si="20"/>
        <v>0.25</v>
      </c>
      <c r="F299" s="15" t="s">
        <v>8</v>
      </c>
      <c r="G299" s="19">
        <f>A299-(7*3)</f>
        <v>39952</v>
      </c>
      <c r="H299" s="31" t="s">
        <v>141</v>
      </c>
      <c r="K299" s="40"/>
      <c r="IS299"/>
      <c r="IT299"/>
      <c r="IU299"/>
      <c r="IV299"/>
    </row>
    <row r="300" spans="1:256" s="36" customFormat="1" x14ac:dyDescent="0.2">
      <c r="A300" s="17">
        <v>39973</v>
      </c>
      <c r="B300" s="12" t="s">
        <v>313</v>
      </c>
      <c r="C300" s="12" t="s">
        <v>461</v>
      </c>
      <c r="D300" s="15">
        <v>45</v>
      </c>
      <c r="E300" s="18">
        <f t="shared" si="20"/>
        <v>0.5</v>
      </c>
      <c r="F300" s="15" t="s">
        <v>379</v>
      </c>
      <c r="G300" s="15"/>
      <c r="H300" s="31" t="s">
        <v>141</v>
      </c>
      <c r="K300" s="40"/>
      <c r="IS300"/>
      <c r="IT300"/>
      <c r="IU300"/>
      <c r="IV300"/>
    </row>
    <row r="301" spans="1:256" s="36" customFormat="1" x14ac:dyDescent="0.2">
      <c r="A301" s="17">
        <v>39973</v>
      </c>
      <c r="B301" s="12" t="s">
        <v>313</v>
      </c>
      <c r="C301" s="12" t="s">
        <v>286</v>
      </c>
      <c r="D301" s="15">
        <v>22.5</v>
      </c>
      <c r="E301" s="18">
        <f t="shared" si="20"/>
        <v>0.25</v>
      </c>
      <c r="F301" s="15" t="s">
        <v>8</v>
      </c>
      <c r="G301" s="19">
        <f>A301-(7*3)</f>
        <v>39952</v>
      </c>
      <c r="H301" s="31" t="s">
        <v>141</v>
      </c>
      <c r="K301" s="40"/>
      <c r="IS301"/>
      <c r="IT301"/>
      <c r="IU301"/>
      <c r="IV301"/>
    </row>
    <row r="302" spans="1:256" s="36" customFormat="1" x14ac:dyDescent="0.2">
      <c r="A302" s="17">
        <v>39973</v>
      </c>
      <c r="B302" s="12" t="s">
        <v>313</v>
      </c>
      <c r="C302" s="12" t="s">
        <v>315</v>
      </c>
      <c r="D302" s="15">
        <v>22.5</v>
      </c>
      <c r="E302" s="18">
        <f t="shared" si="20"/>
        <v>0.25</v>
      </c>
      <c r="F302" s="15" t="s">
        <v>8</v>
      </c>
      <c r="G302" s="19">
        <f>A302-(7*3)</f>
        <v>39952</v>
      </c>
      <c r="H302" s="31" t="s">
        <v>141</v>
      </c>
      <c r="K302" s="40"/>
      <c r="IS302"/>
      <c r="IT302"/>
      <c r="IU302"/>
      <c r="IV302"/>
    </row>
    <row r="303" spans="1:256" s="36" customFormat="1" x14ac:dyDescent="0.2">
      <c r="A303" s="17">
        <v>39973</v>
      </c>
      <c r="B303" s="12" t="s">
        <v>313</v>
      </c>
      <c r="C303" s="12" t="s">
        <v>460</v>
      </c>
      <c r="D303" s="15">
        <v>45</v>
      </c>
      <c r="E303" s="18">
        <f t="shared" si="20"/>
        <v>0.5</v>
      </c>
      <c r="F303" s="15" t="s">
        <v>379</v>
      </c>
      <c r="G303" s="19"/>
      <c r="H303" s="31" t="s">
        <v>141</v>
      </c>
      <c r="K303" s="40"/>
      <c r="IS303"/>
      <c r="IT303"/>
      <c r="IU303"/>
      <c r="IV303"/>
    </row>
    <row r="304" spans="1:256" s="36" customFormat="1" x14ac:dyDescent="0.2">
      <c r="A304" s="17">
        <v>39973</v>
      </c>
      <c r="B304" s="12" t="s">
        <v>313</v>
      </c>
      <c r="C304" s="12" t="s">
        <v>285</v>
      </c>
      <c r="D304" s="15">
        <v>22.5</v>
      </c>
      <c r="E304" s="18">
        <f t="shared" si="20"/>
        <v>0.25</v>
      </c>
      <c r="F304" s="15" t="s">
        <v>8</v>
      </c>
      <c r="G304" s="19">
        <f>A304-(7*3)</f>
        <v>39952</v>
      </c>
      <c r="H304" s="31" t="s">
        <v>141</v>
      </c>
      <c r="K304" s="40"/>
      <c r="IS304"/>
      <c r="IT304"/>
      <c r="IU304"/>
      <c r="IV304"/>
    </row>
    <row r="305" spans="1:256" s="36" customFormat="1" x14ac:dyDescent="0.2">
      <c r="A305" s="17">
        <v>39973</v>
      </c>
      <c r="B305" s="12" t="s">
        <v>305</v>
      </c>
      <c r="C305" s="12" t="s">
        <v>282</v>
      </c>
      <c r="D305" s="15">
        <v>22.5</v>
      </c>
      <c r="E305" s="18">
        <f t="shared" si="20"/>
        <v>0.25</v>
      </c>
      <c r="F305" s="15" t="s">
        <v>8</v>
      </c>
      <c r="G305" s="19">
        <f>A305-(7*4)</f>
        <v>39945</v>
      </c>
      <c r="H305" s="31" t="s">
        <v>141</v>
      </c>
      <c r="K305" s="40"/>
      <c r="IS305"/>
      <c r="IT305"/>
      <c r="IU305"/>
      <c r="IV305"/>
    </row>
    <row r="306" spans="1:256" s="36" customFormat="1" x14ac:dyDescent="0.2">
      <c r="A306" s="17">
        <v>39973</v>
      </c>
      <c r="B306" s="12" t="s">
        <v>305</v>
      </c>
      <c r="C306" s="12" t="s">
        <v>221</v>
      </c>
      <c r="D306" s="15">
        <v>22.5</v>
      </c>
      <c r="E306" s="18">
        <f t="shared" si="20"/>
        <v>0.25</v>
      </c>
      <c r="F306" s="15" t="s">
        <v>8</v>
      </c>
      <c r="G306" s="19">
        <f>A306-(7*4)</f>
        <v>39945</v>
      </c>
      <c r="H306" s="31" t="s">
        <v>141</v>
      </c>
      <c r="K306" s="40"/>
      <c r="IS306"/>
      <c r="IT306"/>
      <c r="IU306"/>
      <c r="IV306"/>
    </row>
    <row r="307" spans="1:256" x14ac:dyDescent="0.2">
      <c r="A307" s="1">
        <v>39979</v>
      </c>
      <c r="B307" s="12" t="s">
        <v>306</v>
      </c>
      <c r="C307" s="12" t="s">
        <v>309</v>
      </c>
      <c r="D307" s="5">
        <v>75</v>
      </c>
      <c r="E307" s="16">
        <f t="shared" ref="E307:E317" si="21">D307/300</f>
        <v>0.25</v>
      </c>
      <c r="F307" s="15" t="s">
        <v>8</v>
      </c>
      <c r="G307" s="14">
        <f>A307-30</f>
        <v>39949</v>
      </c>
      <c r="H307" s="31" t="s">
        <v>308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</row>
    <row r="308" spans="1:256" x14ac:dyDescent="0.2">
      <c r="A308" s="1">
        <v>39979</v>
      </c>
      <c r="B308" s="12" t="s">
        <v>306</v>
      </c>
      <c r="C308" s="12" t="s">
        <v>307</v>
      </c>
      <c r="D308" s="5">
        <v>375</v>
      </c>
      <c r="E308" s="16">
        <f t="shared" si="21"/>
        <v>1.25</v>
      </c>
      <c r="F308" s="15" t="s">
        <v>8</v>
      </c>
      <c r="G308" s="14">
        <f>A308-30</f>
        <v>39949</v>
      </c>
      <c r="H308" s="31" t="s">
        <v>308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</row>
    <row r="309" spans="1:256" x14ac:dyDescent="0.2">
      <c r="A309" s="1">
        <v>39979</v>
      </c>
      <c r="B309" s="12" t="s">
        <v>310</v>
      </c>
      <c r="C309" s="12" t="s">
        <v>312</v>
      </c>
      <c r="D309" s="5">
        <v>75</v>
      </c>
      <c r="E309" s="16">
        <f t="shared" si="21"/>
        <v>0.25</v>
      </c>
      <c r="F309" s="15" t="s">
        <v>8</v>
      </c>
      <c r="G309" s="14">
        <f>A309-30</f>
        <v>39949</v>
      </c>
      <c r="H309" s="31" t="s">
        <v>308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</row>
    <row r="310" spans="1:256" x14ac:dyDescent="0.2">
      <c r="A310" s="1">
        <v>39979</v>
      </c>
      <c r="B310" s="12" t="s">
        <v>310</v>
      </c>
      <c r="C310" s="12" t="s">
        <v>311</v>
      </c>
      <c r="D310" s="5">
        <v>75</v>
      </c>
      <c r="E310" s="16">
        <f t="shared" si="21"/>
        <v>0.25</v>
      </c>
      <c r="F310" s="15" t="s">
        <v>8</v>
      </c>
      <c r="G310" s="14">
        <f>A310-30</f>
        <v>39949</v>
      </c>
      <c r="H310" s="31" t="s">
        <v>308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</row>
    <row r="311" spans="1:256" x14ac:dyDescent="0.2">
      <c r="A311" s="1">
        <v>39979</v>
      </c>
      <c r="B311" s="12" t="s">
        <v>291</v>
      </c>
      <c r="C311" s="12" t="s">
        <v>131</v>
      </c>
      <c r="D311" s="5">
        <v>75</v>
      </c>
      <c r="E311" s="16">
        <f t="shared" si="21"/>
        <v>0.25</v>
      </c>
      <c r="F311" s="15" t="s">
        <v>8</v>
      </c>
      <c r="G311" s="14">
        <f t="shared" ref="G311:G317" si="22">A311-36</f>
        <v>39943</v>
      </c>
      <c r="H311" s="31" t="s">
        <v>173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</row>
    <row r="312" spans="1:256" x14ac:dyDescent="0.2">
      <c r="A312" s="1">
        <v>39979</v>
      </c>
      <c r="B312" s="12" t="s">
        <v>291</v>
      </c>
      <c r="C312" s="12" t="s">
        <v>293</v>
      </c>
      <c r="D312" s="5">
        <v>50</v>
      </c>
      <c r="E312" s="16">
        <f t="shared" si="21"/>
        <v>0.16666666666666666</v>
      </c>
      <c r="F312" s="15" t="s">
        <v>8</v>
      </c>
      <c r="G312" s="14">
        <f t="shared" si="22"/>
        <v>39943</v>
      </c>
      <c r="H312" s="31" t="s">
        <v>173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</row>
    <row r="313" spans="1:256" x14ac:dyDescent="0.2">
      <c r="A313" s="1">
        <v>39979</v>
      </c>
      <c r="B313" s="12" t="s">
        <v>291</v>
      </c>
      <c r="C313" s="12" t="s">
        <v>292</v>
      </c>
      <c r="D313" s="5">
        <v>100</v>
      </c>
      <c r="E313" s="16">
        <f t="shared" si="21"/>
        <v>0.33333333333333331</v>
      </c>
      <c r="F313" s="15" t="s">
        <v>8</v>
      </c>
      <c r="G313" s="14">
        <f t="shared" si="22"/>
        <v>39943</v>
      </c>
      <c r="H313" s="31" t="s">
        <v>173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</row>
    <row r="314" spans="1:256" x14ac:dyDescent="0.2">
      <c r="A314" s="1">
        <v>39979</v>
      </c>
      <c r="B314" s="12" t="s">
        <v>297</v>
      </c>
      <c r="C314" s="12" t="s">
        <v>299</v>
      </c>
      <c r="D314" s="5">
        <v>25</v>
      </c>
      <c r="E314" s="16">
        <f t="shared" si="21"/>
        <v>8.3333333333333329E-2</v>
      </c>
      <c r="F314" s="15" t="s">
        <v>8</v>
      </c>
      <c r="G314" s="14">
        <f t="shared" si="22"/>
        <v>39943</v>
      </c>
      <c r="H314" s="31" t="s">
        <v>173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</row>
    <row r="315" spans="1:256" x14ac:dyDescent="0.2">
      <c r="A315" s="1">
        <v>39979</v>
      </c>
      <c r="B315" s="12" t="s">
        <v>297</v>
      </c>
      <c r="C315" s="12" t="s">
        <v>250</v>
      </c>
      <c r="D315" s="5">
        <v>50</v>
      </c>
      <c r="E315" s="16">
        <f t="shared" si="21"/>
        <v>0.16666666666666666</v>
      </c>
      <c r="F315" s="15" t="s">
        <v>8</v>
      </c>
      <c r="G315" s="14">
        <f t="shared" si="22"/>
        <v>39943</v>
      </c>
      <c r="H315" s="31" t="s">
        <v>173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</row>
    <row r="316" spans="1:256" x14ac:dyDescent="0.2">
      <c r="A316" s="1">
        <v>39979</v>
      </c>
      <c r="B316" s="12" t="s">
        <v>297</v>
      </c>
      <c r="C316" s="12" t="s">
        <v>298</v>
      </c>
      <c r="D316" s="5">
        <v>25</v>
      </c>
      <c r="E316" s="16">
        <f t="shared" si="21"/>
        <v>8.3333333333333329E-2</v>
      </c>
      <c r="F316" s="15" t="s">
        <v>8</v>
      </c>
      <c r="G316" s="14">
        <f t="shared" si="22"/>
        <v>39943</v>
      </c>
      <c r="H316" s="31" t="s">
        <v>173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</row>
    <row r="317" spans="1:256" x14ac:dyDescent="0.2">
      <c r="A317" s="1">
        <v>39979</v>
      </c>
      <c r="B317" s="12" t="s">
        <v>297</v>
      </c>
      <c r="C317" s="12" t="s">
        <v>300</v>
      </c>
      <c r="D317" s="5">
        <v>50</v>
      </c>
      <c r="E317" s="16">
        <f t="shared" si="21"/>
        <v>0.16666666666666666</v>
      </c>
      <c r="F317" s="15" t="s">
        <v>8</v>
      </c>
      <c r="G317" s="14">
        <f t="shared" si="22"/>
        <v>39943</v>
      </c>
      <c r="H317" s="31" t="s">
        <v>173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</row>
    <row r="318" spans="1:256" x14ac:dyDescent="0.2">
      <c r="A318" s="1">
        <v>39979</v>
      </c>
      <c r="B318" s="12" t="s">
        <v>469</v>
      </c>
      <c r="C318" s="12" t="s">
        <v>459</v>
      </c>
      <c r="D318" s="5">
        <v>50</v>
      </c>
      <c r="E318" s="16">
        <f t="shared" ref="E318:E325" si="23">D318/150</f>
        <v>0.33333333333333331</v>
      </c>
      <c r="F318" s="15" t="s">
        <v>379</v>
      </c>
      <c r="G318" s="14"/>
      <c r="H318" s="31" t="s">
        <v>49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</row>
    <row r="319" spans="1:256" x14ac:dyDescent="0.2">
      <c r="A319" s="1">
        <v>39979</v>
      </c>
      <c r="B319" s="12" t="s">
        <v>469</v>
      </c>
      <c r="C319" s="12" t="s">
        <v>470</v>
      </c>
      <c r="D319" s="5">
        <v>100</v>
      </c>
      <c r="E319" s="16">
        <f t="shared" si="23"/>
        <v>0.66666666666666663</v>
      </c>
      <c r="F319" s="15" t="s">
        <v>379</v>
      </c>
      <c r="G319" s="14"/>
      <c r="H319" s="31" t="s">
        <v>49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</row>
    <row r="320" spans="1:256" x14ac:dyDescent="0.2">
      <c r="A320" s="1">
        <v>39979</v>
      </c>
      <c r="B320" s="12" t="s">
        <v>294</v>
      </c>
      <c r="C320" s="12" t="s">
        <v>296</v>
      </c>
      <c r="D320" s="5">
        <v>75</v>
      </c>
      <c r="E320" s="16">
        <f t="shared" si="23"/>
        <v>0.5</v>
      </c>
      <c r="F320" s="15" t="s">
        <v>8</v>
      </c>
      <c r="G320" s="14">
        <f t="shared" ref="G320:G325" si="24">A320-36</f>
        <v>39943</v>
      </c>
      <c r="H320" s="31" t="s">
        <v>237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</row>
    <row r="321" spans="1:256" x14ac:dyDescent="0.2">
      <c r="A321" s="1">
        <v>39979</v>
      </c>
      <c r="B321" s="12" t="s">
        <v>294</v>
      </c>
      <c r="C321" s="12" t="s">
        <v>295</v>
      </c>
      <c r="D321" s="5">
        <v>75</v>
      </c>
      <c r="E321" s="16">
        <f t="shared" si="23"/>
        <v>0.5</v>
      </c>
      <c r="F321" s="15" t="s">
        <v>8</v>
      </c>
      <c r="G321" s="14">
        <f t="shared" si="24"/>
        <v>39943</v>
      </c>
      <c r="H321" s="31" t="s">
        <v>237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</row>
    <row r="322" spans="1:256" x14ac:dyDescent="0.2">
      <c r="A322" s="1">
        <v>39979</v>
      </c>
      <c r="B322" s="12" t="s">
        <v>294</v>
      </c>
      <c r="C322" s="12" t="s">
        <v>236</v>
      </c>
      <c r="D322" s="5">
        <v>150</v>
      </c>
      <c r="E322" s="16">
        <f t="shared" si="23"/>
        <v>1</v>
      </c>
      <c r="F322" s="15" t="s">
        <v>8</v>
      </c>
      <c r="G322" s="14">
        <f t="shared" si="24"/>
        <v>39943</v>
      </c>
      <c r="H322" s="31" t="s">
        <v>237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</row>
    <row r="323" spans="1:256" x14ac:dyDescent="0.2">
      <c r="A323" s="1">
        <v>39979</v>
      </c>
      <c r="B323" s="12" t="s">
        <v>301</v>
      </c>
      <c r="C323" s="20" t="s">
        <v>269</v>
      </c>
      <c r="D323" s="5">
        <v>150</v>
      </c>
      <c r="E323" s="16">
        <f t="shared" si="23"/>
        <v>1</v>
      </c>
      <c r="F323" s="15" t="s">
        <v>8</v>
      </c>
      <c r="G323" s="14">
        <f t="shared" si="24"/>
        <v>39943</v>
      </c>
      <c r="H323" s="31" t="s">
        <v>237</v>
      </c>
    </row>
    <row r="324" spans="1:256" x14ac:dyDescent="0.2">
      <c r="A324" s="1">
        <v>39979</v>
      </c>
      <c r="B324" s="12" t="s">
        <v>301</v>
      </c>
      <c r="C324" s="12" t="s">
        <v>270</v>
      </c>
      <c r="D324" s="5">
        <v>150</v>
      </c>
      <c r="E324" s="16">
        <f t="shared" si="23"/>
        <v>1</v>
      </c>
      <c r="F324" s="15" t="s">
        <v>8</v>
      </c>
      <c r="G324" s="14">
        <f t="shared" si="24"/>
        <v>39943</v>
      </c>
      <c r="H324" s="31" t="s">
        <v>237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</row>
    <row r="325" spans="1:256" x14ac:dyDescent="0.2">
      <c r="A325" s="1">
        <v>39979</v>
      </c>
      <c r="B325" s="12" t="s">
        <v>301</v>
      </c>
      <c r="C325" s="12" t="s">
        <v>272</v>
      </c>
      <c r="D325" s="5">
        <v>150</v>
      </c>
      <c r="E325" s="16">
        <f t="shared" si="23"/>
        <v>1</v>
      </c>
      <c r="F325" s="15" t="s">
        <v>8</v>
      </c>
      <c r="G325" s="14">
        <f t="shared" si="24"/>
        <v>39943</v>
      </c>
      <c r="H325" s="31" t="s">
        <v>237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</row>
    <row r="326" spans="1:256" x14ac:dyDescent="0.2">
      <c r="A326" s="1">
        <v>39979</v>
      </c>
      <c r="B326" s="12" t="s">
        <v>464</v>
      </c>
      <c r="C326" s="12" t="s">
        <v>471</v>
      </c>
      <c r="D326" s="5">
        <v>180</v>
      </c>
      <c r="E326" s="16">
        <f>D326/180</f>
        <v>1</v>
      </c>
      <c r="F326" s="15" t="s">
        <v>379</v>
      </c>
      <c r="G326" s="14"/>
      <c r="H326" s="31" t="s">
        <v>384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</row>
    <row r="327" spans="1:256" x14ac:dyDescent="0.2">
      <c r="A327" s="1">
        <v>39979</v>
      </c>
      <c r="B327" s="12" t="s">
        <v>472</v>
      </c>
      <c r="C327" s="12" t="s">
        <v>473</v>
      </c>
      <c r="D327" s="5">
        <v>360</v>
      </c>
      <c r="E327" s="16">
        <f>D327/180</f>
        <v>2</v>
      </c>
      <c r="F327" s="15" t="s">
        <v>379</v>
      </c>
      <c r="G327" s="14"/>
      <c r="H327" s="31" t="s">
        <v>384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</row>
    <row r="328" spans="1:256" x14ac:dyDescent="0.2">
      <c r="A328" s="1">
        <v>39979</v>
      </c>
      <c r="B328" s="12" t="s">
        <v>474</v>
      </c>
      <c r="C328" s="12" t="s">
        <v>475</v>
      </c>
      <c r="D328" s="5">
        <v>270</v>
      </c>
      <c r="E328" s="16">
        <f>D328/180</f>
        <v>1.5</v>
      </c>
      <c r="F328" s="15" t="s">
        <v>379</v>
      </c>
      <c r="G328" s="14"/>
      <c r="H328" s="31" t="s">
        <v>384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</row>
    <row r="329" spans="1:256" x14ac:dyDescent="0.2">
      <c r="A329" s="1">
        <v>39979</v>
      </c>
      <c r="B329" s="12" t="s">
        <v>474</v>
      </c>
      <c r="C329" s="12" t="s">
        <v>476</v>
      </c>
      <c r="D329" s="5">
        <v>270</v>
      </c>
      <c r="E329" s="16">
        <f>D329/180</f>
        <v>1.5</v>
      </c>
      <c r="F329" s="15" t="s">
        <v>379</v>
      </c>
      <c r="G329" s="14"/>
      <c r="H329" s="31" t="s">
        <v>384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</row>
    <row r="330" spans="1:256" x14ac:dyDescent="0.2">
      <c r="A330" s="1">
        <v>39979</v>
      </c>
      <c r="B330" s="12" t="s">
        <v>477</v>
      </c>
      <c r="C330" s="12" t="s">
        <v>478</v>
      </c>
      <c r="D330" s="5">
        <v>1080</v>
      </c>
      <c r="E330" s="16">
        <f>D330/180</f>
        <v>6</v>
      </c>
      <c r="F330" s="15" t="s">
        <v>379</v>
      </c>
      <c r="G330" s="14"/>
      <c r="H330" s="31" t="s">
        <v>384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</row>
    <row r="331" spans="1:256" s="36" customFormat="1" x14ac:dyDescent="0.2">
      <c r="A331" s="17">
        <v>39987</v>
      </c>
      <c r="B331" s="12" t="s">
        <v>304</v>
      </c>
      <c r="C331" s="12" t="s">
        <v>223</v>
      </c>
      <c r="D331" s="15">
        <v>30</v>
      </c>
      <c r="E331" s="18">
        <f>D331/90</f>
        <v>0.33333333333333331</v>
      </c>
      <c r="F331" s="15" t="s">
        <v>8</v>
      </c>
      <c r="G331" s="19">
        <f>A331-(7*6)</f>
        <v>39945</v>
      </c>
      <c r="H331" s="31" t="s">
        <v>141</v>
      </c>
      <c r="K331" s="40"/>
      <c r="IS331"/>
      <c r="IT331"/>
      <c r="IU331"/>
      <c r="IV331"/>
    </row>
    <row r="332" spans="1:256" s="36" customFormat="1" x14ac:dyDescent="0.2">
      <c r="A332" s="17">
        <v>39987</v>
      </c>
      <c r="B332" s="12" t="s">
        <v>278</v>
      </c>
      <c r="C332" s="12" t="s">
        <v>144</v>
      </c>
      <c r="D332" s="15">
        <v>22.5</v>
      </c>
      <c r="E332" s="18">
        <f>D332/90</f>
        <v>0.25</v>
      </c>
      <c r="F332" s="15" t="s">
        <v>8</v>
      </c>
      <c r="G332" s="19">
        <f>A332-(7*8)</f>
        <v>39931</v>
      </c>
      <c r="H332" s="31" t="s">
        <v>141</v>
      </c>
      <c r="K332" s="40"/>
      <c r="IS332"/>
      <c r="IT332"/>
      <c r="IU332"/>
      <c r="IV332"/>
    </row>
    <row r="333" spans="1:256" s="36" customFormat="1" x14ac:dyDescent="0.2">
      <c r="A333" s="17">
        <v>39987</v>
      </c>
      <c r="B333" s="12" t="s">
        <v>278</v>
      </c>
      <c r="C333" s="12" t="s">
        <v>143</v>
      </c>
      <c r="D333" s="15">
        <v>22.5</v>
      </c>
      <c r="E333" s="18">
        <f>D333/90</f>
        <v>0.25</v>
      </c>
      <c r="F333" s="15" t="s">
        <v>8</v>
      </c>
      <c r="G333" s="19">
        <f>A333-(7*8)</f>
        <v>39931</v>
      </c>
      <c r="H333" s="31" t="s">
        <v>141</v>
      </c>
      <c r="K333" s="40"/>
      <c r="IS333"/>
      <c r="IT333"/>
      <c r="IU333"/>
      <c r="IV333"/>
    </row>
    <row r="334" spans="1:256" s="36" customFormat="1" x14ac:dyDescent="0.2">
      <c r="A334" s="17">
        <v>39987</v>
      </c>
      <c r="B334" s="12" t="s">
        <v>320</v>
      </c>
      <c r="C334" s="12" t="s">
        <v>321</v>
      </c>
      <c r="D334" s="15">
        <v>22.5</v>
      </c>
      <c r="E334" s="18">
        <f>D334/90</f>
        <v>0.25</v>
      </c>
      <c r="F334" s="15" t="s">
        <v>8</v>
      </c>
      <c r="G334" s="19">
        <f>A334-(7*4)</f>
        <v>39959</v>
      </c>
      <c r="H334" s="31" t="s">
        <v>141</v>
      </c>
      <c r="K334" s="40"/>
      <c r="IS334"/>
      <c r="IT334"/>
      <c r="IU334"/>
      <c r="IV334"/>
    </row>
    <row r="335" spans="1:256" s="36" customFormat="1" x14ac:dyDescent="0.2">
      <c r="A335" s="17">
        <v>39987</v>
      </c>
      <c r="B335" s="12" t="s">
        <v>320</v>
      </c>
      <c r="C335" s="12" t="s">
        <v>221</v>
      </c>
      <c r="D335" s="15">
        <v>22.5</v>
      </c>
      <c r="E335" s="18">
        <f>D335/90</f>
        <v>0.25</v>
      </c>
      <c r="F335" s="15" t="s">
        <v>8</v>
      </c>
      <c r="G335" s="19">
        <f>A335-(7*4)</f>
        <v>39959</v>
      </c>
      <c r="H335" s="31" t="s">
        <v>141</v>
      </c>
      <c r="K335" s="40"/>
      <c r="IS335"/>
      <c r="IT335"/>
      <c r="IU335"/>
      <c r="IV335"/>
    </row>
    <row r="336" spans="1:256" x14ac:dyDescent="0.2">
      <c r="A336" s="1">
        <v>39995</v>
      </c>
      <c r="B336" s="12" t="s">
        <v>479</v>
      </c>
      <c r="C336" s="12" t="s">
        <v>480</v>
      </c>
      <c r="D336" s="5">
        <v>75</v>
      </c>
      <c r="E336" s="16">
        <f t="shared" ref="E336:E371" si="25">D336/300</f>
        <v>0.25</v>
      </c>
      <c r="F336" s="15" t="s">
        <v>379</v>
      </c>
      <c r="G336" s="14"/>
      <c r="H336" s="31" t="s">
        <v>308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</row>
    <row r="337" spans="1:252" x14ac:dyDescent="0.2">
      <c r="A337" s="1">
        <v>39995</v>
      </c>
      <c r="B337" s="12" t="s">
        <v>479</v>
      </c>
      <c r="C337" s="12" t="s">
        <v>481</v>
      </c>
      <c r="D337" s="5">
        <v>50</v>
      </c>
      <c r="E337" s="16">
        <f t="shared" si="25"/>
        <v>0.16666666666666666</v>
      </c>
      <c r="F337" s="15" t="s">
        <v>379</v>
      </c>
      <c r="G337" s="14"/>
      <c r="H337" s="31" t="s">
        <v>308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</row>
    <row r="338" spans="1:252" x14ac:dyDescent="0.2">
      <c r="A338" s="1">
        <v>39995</v>
      </c>
      <c r="B338" s="12" t="s">
        <v>479</v>
      </c>
      <c r="C338" s="12" t="s">
        <v>453</v>
      </c>
      <c r="D338" s="5">
        <v>300</v>
      </c>
      <c r="E338" s="16">
        <f t="shared" si="25"/>
        <v>1</v>
      </c>
      <c r="F338" s="15" t="s">
        <v>379</v>
      </c>
      <c r="G338" s="14"/>
      <c r="H338" s="31" t="s">
        <v>308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</row>
    <row r="339" spans="1:252" x14ac:dyDescent="0.2">
      <c r="A339" s="1">
        <v>39995</v>
      </c>
      <c r="B339" s="12" t="s">
        <v>479</v>
      </c>
      <c r="C339" s="12" t="s">
        <v>482</v>
      </c>
      <c r="D339" s="5">
        <v>50</v>
      </c>
      <c r="E339" s="16">
        <f t="shared" si="25"/>
        <v>0.16666666666666666</v>
      </c>
      <c r="F339" s="15" t="s">
        <v>379</v>
      </c>
      <c r="G339" s="14"/>
      <c r="H339" s="31" t="s">
        <v>308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</row>
    <row r="340" spans="1:252" x14ac:dyDescent="0.2">
      <c r="A340" s="1">
        <v>39995</v>
      </c>
      <c r="B340" s="12" t="s">
        <v>479</v>
      </c>
      <c r="C340" s="12" t="s">
        <v>483</v>
      </c>
      <c r="D340" s="5">
        <v>50</v>
      </c>
      <c r="E340" s="16">
        <f t="shared" si="25"/>
        <v>0.16666666666666666</v>
      </c>
      <c r="F340" s="15" t="s">
        <v>379</v>
      </c>
      <c r="G340" s="14"/>
      <c r="H340" s="31" t="s">
        <v>308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</row>
    <row r="341" spans="1:252" x14ac:dyDescent="0.2">
      <c r="A341" s="1">
        <v>39995</v>
      </c>
      <c r="B341" s="12" t="s">
        <v>479</v>
      </c>
      <c r="C341" s="12" t="s">
        <v>484</v>
      </c>
      <c r="D341" s="5">
        <v>75</v>
      </c>
      <c r="E341" s="16">
        <f t="shared" si="25"/>
        <v>0.25</v>
      </c>
      <c r="F341" s="15" t="s">
        <v>379</v>
      </c>
      <c r="G341" s="14"/>
      <c r="H341" s="31" t="s">
        <v>308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</row>
    <row r="342" spans="1:252" x14ac:dyDescent="0.2">
      <c r="A342" s="1">
        <v>39995</v>
      </c>
      <c r="B342" s="12" t="s">
        <v>322</v>
      </c>
      <c r="C342" s="12" t="s">
        <v>326</v>
      </c>
      <c r="D342" s="5">
        <v>150</v>
      </c>
      <c r="E342" s="16">
        <f t="shared" si="25"/>
        <v>0.5</v>
      </c>
      <c r="F342" s="15" t="s">
        <v>8</v>
      </c>
      <c r="G342" s="14">
        <f t="shared" ref="G342:G348" si="26">A342-30</f>
        <v>39965</v>
      </c>
      <c r="H342" s="31" t="s">
        <v>308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</row>
    <row r="343" spans="1:252" x14ac:dyDescent="0.2">
      <c r="A343" s="1">
        <v>39995</v>
      </c>
      <c r="B343" s="12" t="s">
        <v>322</v>
      </c>
      <c r="C343" s="12" t="s">
        <v>323</v>
      </c>
      <c r="D343" s="5">
        <v>225</v>
      </c>
      <c r="E343" s="16">
        <f t="shared" si="25"/>
        <v>0.75</v>
      </c>
      <c r="F343" s="15" t="s">
        <v>8</v>
      </c>
      <c r="G343" s="14">
        <f t="shared" si="26"/>
        <v>39965</v>
      </c>
      <c r="H343" s="31" t="s">
        <v>308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</row>
    <row r="344" spans="1:252" x14ac:dyDescent="0.2">
      <c r="A344" s="1">
        <v>39995</v>
      </c>
      <c r="B344" s="12" t="s">
        <v>322</v>
      </c>
      <c r="C344" s="12" t="s">
        <v>324</v>
      </c>
      <c r="D344" s="5">
        <v>150</v>
      </c>
      <c r="E344" s="16">
        <f t="shared" si="25"/>
        <v>0.5</v>
      </c>
      <c r="F344" s="15" t="s">
        <v>8</v>
      </c>
      <c r="G344" s="14">
        <f t="shared" si="26"/>
        <v>39965</v>
      </c>
      <c r="H344" s="31" t="s">
        <v>308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</row>
    <row r="345" spans="1:252" x14ac:dyDescent="0.2">
      <c r="A345" s="1">
        <v>39995</v>
      </c>
      <c r="B345" s="12" t="s">
        <v>322</v>
      </c>
      <c r="C345" s="12" t="s">
        <v>325</v>
      </c>
      <c r="D345" s="5">
        <v>225</v>
      </c>
      <c r="E345" s="16">
        <f t="shared" si="25"/>
        <v>0.75</v>
      </c>
      <c r="F345" s="15" t="s">
        <v>8</v>
      </c>
      <c r="G345" s="14">
        <f t="shared" si="26"/>
        <v>39965</v>
      </c>
      <c r="H345" s="31" t="s">
        <v>308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</row>
    <row r="346" spans="1:252" x14ac:dyDescent="0.2">
      <c r="A346" s="1">
        <v>39995</v>
      </c>
      <c r="B346" s="12" t="s">
        <v>327</v>
      </c>
      <c r="C346" s="12" t="s">
        <v>328</v>
      </c>
      <c r="D346" s="5">
        <v>75</v>
      </c>
      <c r="E346" s="16">
        <f t="shared" si="25"/>
        <v>0.25</v>
      </c>
      <c r="F346" s="15" t="s">
        <v>8</v>
      </c>
      <c r="G346" s="14">
        <f t="shared" si="26"/>
        <v>39965</v>
      </c>
      <c r="H346" s="31" t="s">
        <v>308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</row>
    <row r="347" spans="1:252" x14ac:dyDescent="0.2">
      <c r="A347" s="1">
        <v>39995</v>
      </c>
      <c r="B347" s="12" t="s">
        <v>327</v>
      </c>
      <c r="C347" s="12" t="s">
        <v>329</v>
      </c>
      <c r="D347" s="5">
        <v>75</v>
      </c>
      <c r="E347" s="16">
        <f t="shared" si="25"/>
        <v>0.25</v>
      </c>
      <c r="F347" s="15" t="s">
        <v>8</v>
      </c>
      <c r="G347" s="14">
        <f t="shared" si="26"/>
        <v>39965</v>
      </c>
      <c r="H347" s="31" t="s">
        <v>308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</row>
    <row r="348" spans="1:252" x14ac:dyDescent="0.2">
      <c r="A348" s="1">
        <v>39995</v>
      </c>
      <c r="B348" s="12" t="s">
        <v>327</v>
      </c>
      <c r="C348" s="12" t="s">
        <v>330</v>
      </c>
      <c r="D348" s="5">
        <v>300</v>
      </c>
      <c r="E348" s="16">
        <f t="shared" si="25"/>
        <v>1</v>
      </c>
      <c r="F348" s="15" t="s">
        <v>8</v>
      </c>
      <c r="G348" s="14">
        <f t="shared" si="26"/>
        <v>39965</v>
      </c>
      <c r="H348" s="31" t="s">
        <v>308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</row>
    <row r="349" spans="1:252" x14ac:dyDescent="0.2">
      <c r="A349" s="1">
        <v>39995</v>
      </c>
      <c r="B349" s="12" t="s">
        <v>485</v>
      </c>
      <c r="C349" s="12" t="s">
        <v>486</v>
      </c>
      <c r="D349" s="5">
        <v>50</v>
      </c>
      <c r="E349" s="16">
        <f t="shared" si="25"/>
        <v>0.16666666666666666</v>
      </c>
      <c r="F349" s="15" t="s">
        <v>379</v>
      </c>
      <c r="G349" s="14"/>
      <c r="H349" s="31" t="s">
        <v>308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</row>
    <row r="350" spans="1:252" x14ac:dyDescent="0.2">
      <c r="A350" s="1">
        <v>39995</v>
      </c>
      <c r="B350" s="12" t="s">
        <v>485</v>
      </c>
      <c r="C350" s="12" t="s">
        <v>487</v>
      </c>
      <c r="D350" s="5">
        <v>250</v>
      </c>
      <c r="E350" s="16">
        <f t="shared" si="25"/>
        <v>0.83333333333333337</v>
      </c>
      <c r="F350" s="15" t="s">
        <v>379</v>
      </c>
      <c r="G350" s="14"/>
      <c r="H350" s="31" t="s">
        <v>308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</row>
    <row r="351" spans="1:252" x14ac:dyDescent="0.2">
      <c r="A351" s="1">
        <v>39995</v>
      </c>
      <c r="B351" s="12" t="s">
        <v>485</v>
      </c>
      <c r="C351" s="12" t="s">
        <v>488</v>
      </c>
      <c r="D351" s="5">
        <v>400</v>
      </c>
      <c r="E351" s="16">
        <f t="shared" si="25"/>
        <v>1.3333333333333333</v>
      </c>
      <c r="F351" s="15" t="s">
        <v>379</v>
      </c>
      <c r="G351" s="14"/>
      <c r="H351" s="31" t="s">
        <v>308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</row>
    <row r="352" spans="1:252" x14ac:dyDescent="0.2">
      <c r="A352" s="1">
        <v>39995</v>
      </c>
      <c r="B352" s="12" t="s">
        <v>485</v>
      </c>
      <c r="C352" s="12" t="s">
        <v>489</v>
      </c>
      <c r="D352" s="5">
        <v>50</v>
      </c>
      <c r="E352" s="16">
        <f t="shared" si="25"/>
        <v>0.16666666666666666</v>
      </c>
      <c r="F352" s="15" t="s">
        <v>379</v>
      </c>
      <c r="G352" s="14"/>
      <c r="H352" s="31" t="s">
        <v>308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</row>
    <row r="353" spans="1:252" x14ac:dyDescent="0.2">
      <c r="A353" s="1">
        <v>39995</v>
      </c>
      <c r="B353" s="12" t="s">
        <v>310</v>
      </c>
      <c r="C353" s="12" t="s">
        <v>331</v>
      </c>
      <c r="D353" s="5">
        <v>75</v>
      </c>
      <c r="E353" s="16">
        <f t="shared" si="25"/>
        <v>0.25</v>
      </c>
      <c r="F353" s="15" t="s">
        <v>8</v>
      </c>
      <c r="G353" s="14">
        <f t="shared" ref="G353:G362" si="27">A353-30</f>
        <v>39965</v>
      </c>
      <c r="H353" s="31" t="s">
        <v>308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</row>
    <row r="354" spans="1:252" x14ac:dyDescent="0.2">
      <c r="A354" s="1">
        <v>39995</v>
      </c>
      <c r="B354" s="12" t="s">
        <v>310</v>
      </c>
      <c r="C354" s="12" t="s">
        <v>332</v>
      </c>
      <c r="D354" s="5">
        <v>75</v>
      </c>
      <c r="E354" s="16">
        <f t="shared" si="25"/>
        <v>0.25</v>
      </c>
      <c r="F354" s="15" t="s">
        <v>8</v>
      </c>
      <c r="G354" s="14">
        <f t="shared" si="27"/>
        <v>39965</v>
      </c>
      <c r="H354" s="31" t="s">
        <v>308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</row>
    <row r="355" spans="1:252" x14ac:dyDescent="0.2">
      <c r="A355" s="1">
        <v>39995</v>
      </c>
      <c r="B355" s="12" t="s">
        <v>333</v>
      </c>
      <c r="C355" s="12" t="s">
        <v>6</v>
      </c>
      <c r="D355" s="5">
        <v>100</v>
      </c>
      <c r="E355" s="16">
        <f t="shared" si="25"/>
        <v>0.33333333333333331</v>
      </c>
      <c r="F355" s="15" t="s">
        <v>8</v>
      </c>
      <c r="G355" s="14">
        <f t="shared" si="27"/>
        <v>39965</v>
      </c>
      <c r="H355" s="31" t="s">
        <v>308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</row>
    <row r="356" spans="1:252" x14ac:dyDescent="0.2">
      <c r="A356" s="1">
        <v>39995</v>
      </c>
      <c r="B356" s="12" t="s">
        <v>334</v>
      </c>
      <c r="C356" s="12" t="s">
        <v>335</v>
      </c>
      <c r="D356" s="5">
        <v>75</v>
      </c>
      <c r="E356" s="16">
        <f t="shared" si="25"/>
        <v>0.25</v>
      </c>
      <c r="F356" s="15" t="s">
        <v>8</v>
      </c>
      <c r="G356" s="14">
        <f t="shared" si="27"/>
        <v>39965</v>
      </c>
      <c r="H356" s="31" t="s">
        <v>308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</row>
    <row r="357" spans="1:252" x14ac:dyDescent="0.2">
      <c r="A357" s="1">
        <v>39995</v>
      </c>
      <c r="B357" s="12" t="s">
        <v>334</v>
      </c>
      <c r="C357" s="12" t="s">
        <v>336</v>
      </c>
      <c r="D357" s="5">
        <v>75</v>
      </c>
      <c r="E357" s="16">
        <f t="shared" si="25"/>
        <v>0.25</v>
      </c>
      <c r="F357" s="15" t="s">
        <v>8</v>
      </c>
      <c r="G357" s="14">
        <f t="shared" si="27"/>
        <v>39965</v>
      </c>
      <c r="H357" s="31" t="s">
        <v>308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</row>
    <row r="358" spans="1:252" x14ac:dyDescent="0.2">
      <c r="A358" s="1">
        <v>39995</v>
      </c>
      <c r="B358" s="12" t="s">
        <v>337</v>
      </c>
      <c r="C358" s="12" t="s">
        <v>34</v>
      </c>
      <c r="D358" s="5">
        <v>25</v>
      </c>
      <c r="E358" s="16">
        <f t="shared" si="25"/>
        <v>8.3333333333333329E-2</v>
      </c>
      <c r="F358" s="15" t="s">
        <v>8</v>
      </c>
      <c r="G358" s="14">
        <f t="shared" si="27"/>
        <v>39965</v>
      </c>
      <c r="H358" s="31" t="s">
        <v>308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</row>
    <row r="359" spans="1:252" x14ac:dyDescent="0.2">
      <c r="A359" s="1">
        <v>39995</v>
      </c>
      <c r="B359" s="12" t="s">
        <v>337</v>
      </c>
      <c r="C359" s="12" t="s">
        <v>30</v>
      </c>
      <c r="D359" s="5">
        <v>25</v>
      </c>
      <c r="E359" s="16">
        <f t="shared" si="25"/>
        <v>8.3333333333333329E-2</v>
      </c>
      <c r="F359" s="15" t="s">
        <v>8</v>
      </c>
      <c r="G359" s="14">
        <f t="shared" si="27"/>
        <v>39965</v>
      </c>
      <c r="H359" s="31" t="s">
        <v>308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</row>
    <row r="360" spans="1:252" x14ac:dyDescent="0.2">
      <c r="A360" s="1">
        <v>39995</v>
      </c>
      <c r="B360" s="12" t="s">
        <v>337</v>
      </c>
      <c r="C360" s="12" t="s">
        <v>32</v>
      </c>
      <c r="D360" s="5">
        <v>25</v>
      </c>
      <c r="E360" s="16">
        <f t="shared" si="25"/>
        <v>8.3333333333333329E-2</v>
      </c>
      <c r="F360" s="15" t="s">
        <v>8</v>
      </c>
      <c r="G360" s="14">
        <f t="shared" si="27"/>
        <v>39965</v>
      </c>
      <c r="H360" s="31" t="s">
        <v>308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</row>
    <row r="361" spans="1:252" x14ac:dyDescent="0.2">
      <c r="A361" s="1">
        <v>39995</v>
      </c>
      <c r="B361" s="12" t="s">
        <v>338</v>
      </c>
      <c r="C361" s="12" t="s">
        <v>339</v>
      </c>
      <c r="D361" s="5">
        <v>25</v>
      </c>
      <c r="E361" s="16">
        <f t="shared" si="25"/>
        <v>8.3333333333333329E-2</v>
      </c>
      <c r="F361" s="15" t="s">
        <v>8</v>
      </c>
      <c r="G361" s="14">
        <f t="shared" si="27"/>
        <v>39965</v>
      </c>
      <c r="H361" s="31" t="s">
        <v>308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</row>
    <row r="362" spans="1:252" x14ac:dyDescent="0.2">
      <c r="A362" s="1">
        <v>39995</v>
      </c>
      <c r="B362" s="12" t="s">
        <v>338</v>
      </c>
      <c r="C362" s="12" t="s">
        <v>340</v>
      </c>
      <c r="D362" s="5">
        <v>25</v>
      </c>
      <c r="E362" s="16">
        <f t="shared" si="25"/>
        <v>8.3333333333333329E-2</v>
      </c>
      <c r="F362" s="15" t="s">
        <v>8</v>
      </c>
      <c r="G362" s="14">
        <f t="shared" si="27"/>
        <v>39965</v>
      </c>
      <c r="H362" s="31" t="s">
        <v>308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</row>
    <row r="363" spans="1:252" x14ac:dyDescent="0.2">
      <c r="A363" s="1">
        <v>39995</v>
      </c>
      <c r="B363" s="12" t="s">
        <v>490</v>
      </c>
      <c r="C363" s="12" t="s">
        <v>491</v>
      </c>
      <c r="D363" s="5">
        <v>150</v>
      </c>
      <c r="E363" s="16">
        <f t="shared" si="25"/>
        <v>0.5</v>
      </c>
      <c r="F363" s="15" t="s">
        <v>379</v>
      </c>
      <c r="G363" s="14"/>
      <c r="H363" s="31" t="s">
        <v>308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</row>
    <row r="364" spans="1:252" x14ac:dyDescent="0.2">
      <c r="A364" s="1">
        <v>39995</v>
      </c>
      <c r="B364" s="12" t="s">
        <v>490</v>
      </c>
      <c r="C364" s="12" t="s">
        <v>492</v>
      </c>
      <c r="D364" s="5">
        <v>75</v>
      </c>
      <c r="E364" s="16">
        <f t="shared" si="25"/>
        <v>0.25</v>
      </c>
      <c r="F364" s="15" t="s">
        <v>379</v>
      </c>
      <c r="G364" s="14"/>
      <c r="H364" s="31" t="s">
        <v>308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</row>
    <row r="365" spans="1:252" x14ac:dyDescent="0.2">
      <c r="A365" s="1">
        <v>39995</v>
      </c>
      <c r="B365" s="12" t="s">
        <v>316</v>
      </c>
      <c r="C365" s="12" t="s">
        <v>132</v>
      </c>
      <c r="D365" s="5">
        <v>75</v>
      </c>
      <c r="E365" s="16">
        <f t="shared" si="25"/>
        <v>0.25</v>
      </c>
      <c r="F365" s="15" t="s">
        <v>8</v>
      </c>
      <c r="G365" s="14">
        <f t="shared" ref="G365:G371" si="28">A365-36</f>
        <v>39959</v>
      </c>
      <c r="H365" s="31" t="s">
        <v>173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</row>
    <row r="366" spans="1:252" x14ac:dyDescent="0.2">
      <c r="A366" s="1">
        <v>39995</v>
      </c>
      <c r="B366" s="12" t="s">
        <v>316</v>
      </c>
      <c r="C366" s="12" t="s">
        <v>234</v>
      </c>
      <c r="D366" s="5">
        <v>75</v>
      </c>
      <c r="E366" s="16">
        <f t="shared" si="25"/>
        <v>0.25</v>
      </c>
      <c r="F366" s="15" t="s">
        <v>8</v>
      </c>
      <c r="G366" s="14">
        <f t="shared" si="28"/>
        <v>39959</v>
      </c>
      <c r="H366" s="31" t="s">
        <v>173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</row>
    <row r="367" spans="1:252" x14ac:dyDescent="0.2">
      <c r="A367" s="1">
        <v>39995</v>
      </c>
      <c r="B367" s="12" t="s">
        <v>316</v>
      </c>
      <c r="C367" s="12" t="s">
        <v>131</v>
      </c>
      <c r="D367" s="5">
        <v>75</v>
      </c>
      <c r="E367" s="16">
        <f t="shared" si="25"/>
        <v>0.25</v>
      </c>
      <c r="F367" s="15" t="s">
        <v>8</v>
      </c>
      <c r="G367" s="14">
        <f t="shared" si="28"/>
        <v>39959</v>
      </c>
      <c r="H367" s="31" t="s">
        <v>173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</row>
    <row r="368" spans="1:252" x14ac:dyDescent="0.2">
      <c r="A368" s="1">
        <v>39995</v>
      </c>
      <c r="B368" s="12" t="s">
        <v>317</v>
      </c>
      <c r="C368" s="12" t="s">
        <v>318</v>
      </c>
      <c r="D368" s="5">
        <v>25</v>
      </c>
      <c r="E368" s="16">
        <f t="shared" si="25"/>
        <v>8.3333333333333329E-2</v>
      </c>
      <c r="F368" s="15" t="s">
        <v>8</v>
      </c>
      <c r="G368" s="14">
        <f t="shared" si="28"/>
        <v>39959</v>
      </c>
      <c r="H368" s="31" t="s">
        <v>173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</row>
    <row r="369" spans="1:256" x14ac:dyDescent="0.2">
      <c r="A369" s="1">
        <v>39995</v>
      </c>
      <c r="B369" s="12" t="s">
        <v>317</v>
      </c>
      <c r="C369" s="12" t="s">
        <v>249</v>
      </c>
      <c r="D369" s="5">
        <v>25</v>
      </c>
      <c r="E369" s="16">
        <f t="shared" si="25"/>
        <v>8.3333333333333329E-2</v>
      </c>
      <c r="F369" s="15" t="s">
        <v>8</v>
      </c>
      <c r="G369" s="14">
        <f t="shared" si="28"/>
        <v>39959</v>
      </c>
      <c r="H369" s="31" t="s">
        <v>173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</row>
    <row r="370" spans="1:256" x14ac:dyDescent="0.2">
      <c r="A370" s="1">
        <v>39995</v>
      </c>
      <c r="B370" s="12" t="s">
        <v>317</v>
      </c>
      <c r="C370" s="12" t="s">
        <v>250</v>
      </c>
      <c r="D370" s="5">
        <v>50</v>
      </c>
      <c r="E370" s="16">
        <f t="shared" si="25"/>
        <v>0.16666666666666666</v>
      </c>
      <c r="F370" s="15" t="s">
        <v>8</v>
      </c>
      <c r="G370" s="14">
        <f t="shared" si="28"/>
        <v>39959</v>
      </c>
      <c r="H370" s="31" t="s">
        <v>173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</row>
    <row r="371" spans="1:256" x14ac:dyDescent="0.2">
      <c r="A371" s="1">
        <v>39995</v>
      </c>
      <c r="B371" s="12" t="s">
        <v>317</v>
      </c>
      <c r="C371" s="12" t="s">
        <v>319</v>
      </c>
      <c r="D371" s="5">
        <v>50</v>
      </c>
      <c r="E371" s="16">
        <f t="shared" si="25"/>
        <v>0.16666666666666666</v>
      </c>
      <c r="F371" s="15" t="s">
        <v>8</v>
      </c>
      <c r="G371" s="14">
        <f t="shared" si="28"/>
        <v>39959</v>
      </c>
      <c r="H371" s="31" t="s">
        <v>173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</row>
    <row r="372" spans="1:256" x14ac:dyDescent="0.2">
      <c r="A372" s="1">
        <v>39995</v>
      </c>
      <c r="B372" s="12" t="s">
        <v>106</v>
      </c>
      <c r="C372" s="12" t="s">
        <v>108</v>
      </c>
      <c r="D372" s="5" t="s">
        <v>180</v>
      </c>
      <c r="E372" s="12">
        <v>3</v>
      </c>
      <c r="F372" s="15" t="s">
        <v>8</v>
      </c>
      <c r="G372" s="14">
        <f>A372-90</f>
        <v>39905</v>
      </c>
      <c r="H372" s="31" t="s">
        <v>83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</row>
    <row r="373" spans="1:256" x14ac:dyDescent="0.2">
      <c r="A373" s="1">
        <v>39995</v>
      </c>
      <c r="B373" s="12" t="s">
        <v>106</v>
      </c>
      <c r="C373" s="12" t="s">
        <v>181</v>
      </c>
      <c r="D373" s="5" t="s">
        <v>182</v>
      </c>
      <c r="E373" s="12">
        <v>3</v>
      </c>
      <c r="F373" s="15" t="s">
        <v>8</v>
      </c>
      <c r="G373" s="14">
        <f>A373-90</f>
        <v>39905</v>
      </c>
      <c r="H373" s="31" t="s">
        <v>83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</row>
    <row r="374" spans="1:256" x14ac:dyDescent="0.2">
      <c r="A374" s="1">
        <v>39995</v>
      </c>
      <c r="B374" s="12" t="s">
        <v>493</v>
      </c>
      <c r="C374" s="12" t="s">
        <v>494</v>
      </c>
      <c r="D374" s="5">
        <v>1080</v>
      </c>
      <c r="E374" s="16">
        <f>D374/180</f>
        <v>6</v>
      </c>
      <c r="F374" s="15" t="s">
        <v>379</v>
      </c>
      <c r="G374" s="14"/>
      <c r="H374" s="31" t="s">
        <v>384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</row>
    <row r="375" spans="1:256" s="36" customFormat="1" x14ac:dyDescent="0.2">
      <c r="A375" s="17">
        <v>40001</v>
      </c>
      <c r="B375" s="12" t="s">
        <v>348</v>
      </c>
      <c r="C375" s="12" t="s">
        <v>314</v>
      </c>
      <c r="D375" s="15">
        <v>22.5</v>
      </c>
      <c r="E375" s="18">
        <f t="shared" ref="E375:E381" si="29">D375/90</f>
        <v>0.25</v>
      </c>
      <c r="F375" s="15" t="s">
        <v>8</v>
      </c>
      <c r="G375" s="19">
        <f>A375-(7*3)</f>
        <v>39980</v>
      </c>
      <c r="H375" s="31" t="s">
        <v>141</v>
      </c>
      <c r="K375" s="40"/>
      <c r="IS375"/>
      <c r="IT375"/>
      <c r="IU375"/>
      <c r="IV375"/>
    </row>
    <row r="376" spans="1:256" s="36" customFormat="1" x14ac:dyDescent="0.2">
      <c r="A376" s="17">
        <v>40001</v>
      </c>
      <c r="B376" s="12" t="s">
        <v>348</v>
      </c>
      <c r="C376" s="12" t="s">
        <v>284</v>
      </c>
      <c r="D376" s="15">
        <v>22.5</v>
      </c>
      <c r="E376" s="18">
        <f t="shared" si="29"/>
        <v>0.25</v>
      </c>
      <c r="F376" s="15" t="s">
        <v>8</v>
      </c>
      <c r="G376" s="19">
        <f>A376-(7*3)</f>
        <v>39980</v>
      </c>
      <c r="H376" s="31" t="s">
        <v>141</v>
      </c>
      <c r="K376" s="40"/>
      <c r="IS376"/>
      <c r="IT376"/>
      <c r="IU376"/>
      <c r="IV376"/>
    </row>
    <row r="377" spans="1:256" s="36" customFormat="1" x14ac:dyDescent="0.2">
      <c r="A377" s="17">
        <v>40001</v>
      </c>
      <c r="B377" s="12" t="s">
        <v>348</v>
      </c>
      <c r="C377" s="12" t="s">
        <v>285</v>
      </c>
      <c r="D377" s="15">
        <v>22.5</v>
      </c>
      <c r="E377" s="18">
        <f t="shared" si="29"/>
        <v>0.25</v>
      </c>
      <c r="F377" s="15" t="s">
        <v>8</v>
      </c>
      <c r="G377" s="19">
        <f>A377-(7*3)</f>
        <v>39980</v>
      </c>
      <c r="H377" s="31" t="s">
        <v>141</v>
      </c>
      <c r="K377" s="40"/>
      <c r="IS377"/>
      <c r="IT377"/>
      <c r="IU377"/>
      <c r="IV377"/>
    </row>
    <row r="378" spans="1:256" s="36" customFormat="1" x14ac:dyDescent="0.2">
      <c r="A378" s="17">
        <v>40001</v>
      </c>
      <c r="B378" s="12" t="s">
        <v>348</v>
      </c>
      <c r="C378" s="12" t="s">
        <v>286</v>
      </c>
      <c r="D378" s="15">
        <v>22.5</v>
      </c>
      <c r="E378" s="18">
        <f t="shared" si="29"/>
        <v>0.25</v>
      </c>
      <c r="F378" s="15" t="s">
        <v>8</v>
      </c>
      <c r="G378" s="19">
        <f>A378-(7*3)</f>
        <v>39980</v>
      </c>
      <c r="H378" s="31" t="s">
        <v>141</v>
      </c>
      <c r="K378" s="40"/>
      <c r="IS378"/>
      <c r="IT378"/>
      <c r="IU378"/>
      <c r="IV378"/>
    </row>
    <row r="379" spans="1:256" s="36" customFormat="1" x14ac:dyDescent="0.2">
      <c r="A379" s="17">
        <v>40001</v>
      </c>
      <c r="B379" s="12" t="s">
        <v>348</v>
      </c>
      <c r="C379" s="12" t="s">
        <v>461</v>
      </c>
      <c r="D379" s="15">
        <v>45</v>
      </c>
      <c r="E379" s="18">
        <f t="shared" si="29"/>
        <v>0.5</v>
      </c>
      <c r="F379" s="15" t="s">
        <v>379</v>
      </c>
      <c r="G379" s="15"/>
      <c r="H379" s="31" t="s">
        <v>141</v>
      </c>
      <c r="K379" s="40"/>
      <c r="IS379"/>
      <c r="IT379"/>
      <c r="IU379"/>
      <c r="IV379"/>
    </row>
    <row r="380" spans="1:256" s="36" customFormat="1" x14ac:dyDescent="0.2">
      <c r="A380" s="17">
        <v>40001</v>
      </c>
      <c r="B380" s="12" t="s">
        <v>348</v>
      </c>
      <c r="C380" s="12" t="s">
        <v>315</v>
      </c>
      <c r="D380" s="15">
        <v>22.5</v>
      </c>
      <c r="E380" s="18">
        <f t="shared" si="29"/>
        <v>0.25</v>
      </c>
      <c r="F380" s="15" t="s">
        <v>8</v>
      </c>
      <c r="G380" s="19">
        <f>A380-(7*3)</f>
        <v>39980</v>
      </c>
      <c r="H380" s="31" t="s">
        <v>141</v>
      </c>
      <c r="K380" s="40"/>
      <c r="IS380"/>
      <c r="IT380"/>
      <c r="IU380"/>
      <c r="IV380"/>
    </row>
    <row r="381" spans="1:256" s="36" customFormat="1" x14ac:dyDescent="0.2">
      <c r="A381" s="17">
        <v>40001</v>
      </c>
      <c r="B381" s="12" t="s">
        <v>348</v>
      </c>
      <c r="C381" s="12" t="s">
        <v>460</v>
      </c>
      <c r="D381" s="15">
        <v>45</v>
      </c>
      <c r="E381" s="18">
        <f t="shared" si="29"/>
        <v>0.5</v>
      </c>
      <c r="F381" s="15" t="s">
        <v>379</v>
      </c>
      <c r="G381" s="41"/>
      <c r="H381" s="31" t="s">
        <v>141</v>
      </c>
      <c r="I381" s="42"/>
      <c r="K381" s="40"/>
      <c r="IS381"/>
      <c r="IT381"/>
      <c r="IU381"/>
      <c r="IV381"/>
    </row>
    <row r="382" spans="1:256" x14ac:dyDescent="0.2">
      <c r="A382" s="1">
        <v>40002</v>
      </c>
      <c r="B382" s="12" t="s">
        <v>80</v>
      </c>
      <c r="C382" s="12" t="s">
        <v>85</v>
      </c>
      <c r="D382" s="5">
        <v>19</v>
      </c>
      <c r="E382" s="12">
        <v>4</v>
      </c>
      <c r="F382" s="15" t="s">
        <v>8</v>
      </c>
      <c r="G382" s="14">
        <f t="shared" ref="G382:G387" si="30">A382-60</f>
        <v>39942</v>
      </c>
      <c r="H382" s="31" t="s">
        <v>15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</row>
    <row r="383" spans="1:256" x14ac:dyDescent="0.2">
      <c r="A383" s="1">
        <v>40002</v>
      </c>
      <c r="B383" s="12" t="s">
        <v>80</v>
      </c>
      <c r="C383" s="12" t="s">
        <v>287</v>
      </c>
      <c r="D383" s="5">
        <v>20</v>
      </c>
      <c r="E383" s="12">
        <v>4</v>
      </c>
      <c r="F383" s="15" t="s">
        <v>8</v>
      </c>
      <c r="G383" s="14">
        <f t="shared" si="30"/>
        <v>39942</v>
      </c>
      <c r="H383" s="31" t="s">
        <v>15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</row>
    <row r="384" spans="1:256" x14ac:dyDescent="0.2">
      <c r="A384" s="1">
        <v>40002</v>
      </c>
      <c r="B384" s="12" t="s">
        <v>288</v>
      </c>
      <c r="C384" s="12" t="s">
        <v>290</v>
      </c>
      <c r="D384" s="5">
        <v>5</v>
      </c>
      <c r="E384" s="12">
        <v>4</v>
      </c>
      <c r="F384" s="5" t="s">
        <v>8</v>
      </c>
      <c r="G384" s="14">
        <f t="shared" si="30"/>
        <v>39942</v>
      </c>
      <c r="H384" s="31" t="s">
        <v>12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</row>
    <row r="385" spans="1:252" x14ac:dyDescent="0.2">
      <c r="A385" s="1">
        <v>40002</v>
      </c>
      <c r="B385" s="12" t="s">
        <v>288</v>
      </c>
      <c r="C385" s="12" t="s">
        <v>290</v>
      </c>
      <c r="D385" s="5">
        <v>6</v>
      </c>
      <c r="E385" s="12">
        <v>4</v>
      </c>
      <c r="F385" s="5" t="s">
        <v>8</v>
      </c>
      <c r="G385" s="14">
        <f t="shared" si="30"/>
        <v>39942</v>
      </c>
      <c r="H385" s="31" t="s">
        <v>12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</row>
    <row r="386" spans="1:252" x14ac:dyDescent="0.2">
      <c r="A386" s="1">
        <v>40002</v>
      </c>
      <c r="B386" s="12" t="s">
        <v>288</v>
      </c>
      <c r="C386" s="12" t="s">
        <v>214</v>
      </c>
      <c r="D386" s="5">
        <v>4</v>
      </c>
      <c r="E386" s="12">
        <v>4</v>
      </c>
      <c r="F386" s="5" t="s">
        <v>8</v>
      </c>
      <c r="G386" s="14">
        <f t="shared" si="30"/>
        <v>39942</v>
      </c>
      <c r="H386" s="31" t="s">
        <v>12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</row>
    <row r="387" spans="1:252" x14ac:dyDescent="0.2">
      <c r="A387" s="1">
        <v>40002</v>
      </c>
      <c r="B387" s="12" t="s">
        <v>288</v>
      </c>
      <c r="C387" s="12" t="s">
        <v>289</v>
      </c>
      <c r="D387" s="5">
        <v>7</v>
      </c>
      <c r="E387" s="12">
        <v>4</v>
      </c>
      <c r="F387" s="5" t="s">
        <v>8</v>
      </c>
      <c r="G387" s="14">
        <f t="shared" si="30"/>
        <v>39942</v>
      </c>
      <c r="H387" s="31" t="s">
        <v>12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</row>
    <row r="388" spans="1:252" x14ac:dyDescent="0.2">
      <c r="A388" s="1">
        <v>40009</v>
      </c>
      <c r="B388" s="12" t="s">
        <v>341</v>
      </c>
      <c r="C388" s="12" t="s">
        <v>132</v>
      </c>
      <c r="D388" s="5">
        <v>75</v>
      </c>
      <c r="E388" s="16">
        <f t="shared" ref="E388:E393" si="31">D388/300</f>
        <v>0.25</v>
      </c>
      <c r="F388" s="15" t="s">
        <v>8</v>
      </c>
      <c r="G388" s="14">
        <f t="shared" ref="G388:G393" si="32">A388-36</f>
        <v>39973</v>
      </c>
      <c r="H388" s="31" t="s">
        <v>173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</row>
    <row r="389" spans="1:252" x14ac:dyDescent="0.2">
      <c r="A389" s="1">
        <v>40009</v>
      </c>
      <c r="B389" s="12" t="s">
        <v>341</v>
      </c>
      <c r="C389" s="12" t="s">
        <v>234</v>
      </c>
      <c r="D389" s="5">
        <v>75</v>
      </c>
      <c r="E389" s="16">
        <f t="shared" si="31"/>
        <v>0.25</v>
      </c>
      <c r="F389" s="15" t="s">
        <v>8</v>
      </c>
      <c r="G389" s="14">
        <f t="shared" si="32"/>
        <v>39973</v>
      </c>
      <c r="H389" s="31" t="s">
        <v>173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</row>
    <row r="390" spans="1:252" x14ac:dyDescent="0.2">
      <c r="A390" s="1">
        <v>40009</v>
      </c>
      <c r="B390" s="12" t="s">
        <v>341</v>
      </c>
      <c r="C390" s="12" t="s">
        <v>131</v>
      </c>
      <c r="D390" s="5">
        <v>75</v>
      </c>
      <c r="E390" s="16">
        <f t="shared" si="31"/>
        <v>0.25</v>
      </c>
      <c r="F390" s="15" t="s">
        <v>8</v>
      </c>
      <c r="G390" s="14">
        <f t="shared" si="32"/>
        <v>39973</v>
      </c>
      <c r="H390" s="31" t="s">
        <v>173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</row>
    <row r="391" spans="1:252" x14ac:dyDescent="0.2">
      <c r="A391" s="1">
        <v>40009</v>
      </c>
      <c r="B391" s="12" t="s">
        <v>342</v>
      </c>
      <c r="C391" s="12" t="s">
        <v>134</v>
      </c>
      <c r="D391" s="5">
        <v>50</v>
      </c>
      <c r="E391" s="16">
        <f t="shared" si="31"/>
        <v>0.16666666666666666</v>
      </c>
      <c r="F391" s="15" t="s">
        <v>8</v>
      </c>
      <c r="G391" s="14">
        <f t="shared" si="32"/>
        <v>39973</v>
      </c>
      <c r="H391" s="31" t="s">
        <v>173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</row>
    <row r="392" spans="1:252" x14ac:dyDescent="0.2">
      <c r="A392" s="1">
        <v>40009</v>
      </c>
      <c r="B392" s="12" t="s">
        <v>342</v>
      </c>
      <c r="C392" s="12" t="s">
        <v>343</v>
      </c>
      <c r="D392" s="5">
        <v>50</v>
      </c>
      <c r="E392" s="16">
        <f t="shared" si="31"/>
        <v>0.16666666666666666</v>
      </c>
      <c r="F392" s="15" t="s">
        <v>8</v>
      </c>
      <c r="G392" s="14">
        <f t="shared" si="32"/>
        <v>39973</v>
      </c>
      <c r="H392" s="31" t="s">
        <v>173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</row>
    <row r="393" spans="1:252" x14ac:dyDescent="0.2">
      <c r="A393" s="1">
        <v>40009</v>
      </c>
      <c r="B393" s="12" t="s">
        <v>342</v>
      </c>
      <c r="C393" s="12" t="s">
        <v>250</v>
      </c>
      <c r="D393" s="5">
        <v>50</v>
      </c>
      <c r="E393" s="16">
        <f t="shared" si="31"/>
        <v>0.16666666666666666</v>
      </c>
      <c r="F393" s="15" t="s">
        <v>8</v>
      </c>
      <c r="G393" s="14">
        <f t="shared" si="32"/>
        <v>39973</v>
      </c>
      <c r="H393" s="31" t="s">
        <v>173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</row>
    <row r="394" spans="1:252" x14ac:dyDescent="0.2">
      <c r="A394" s="1">
        <v>40026</v>
      </c>
      <c r="B394" s="12" t="s">
        <v>385</v>
      </c>
      <c r="C394" s="12"/>
      <c r="D394" s="5">
        <v>133</v>
      </c>
      <c r="E394" s="16">
        <f>D394/25</f>
        <v>5.32</v>
      </c>
      <c r="F394" s="15" t="s">
        <v>379</v>
      </c>
      <c r="H394" s="31" t="s">
        <v>75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</row>
    <row r="395" spans="1:252" x14ac:dyDescent="0.2">
      <c r="A395" s="1">
        <v>40026</v>
      </c>
      <c r="B395" s="12" t="s">
        <v>76</v>
      </c>
      <c r="C395" s="12"/>
      <c r="D395" s="5">
        <v>50</v>
      </c>
      <c r="E395" s="16">
        <f>D395/25</f>
        <v>2</v>
      </c>
      <c r="F395" s="15" t="s">
        <v>8</v>
      </c>
      <c r="G395" s="14">
        <v>39858</v>
      </c>
      <c r="H395" s="31" t="s">
        <v>75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</row>
    <row r="396" spans="1:252" x14ac:dyDescent="0.2">
      <c r="A396" s="1">
        <v>40040</v>
      </c>
      <c r="B396" s="12" t="s">
        <v>5</v>
      </c>
      <c r="C396" s="12" t="s">
        <v>6</v>
      </c>
      <c r="D396" s="5" t="s">
        <v>349</v>
      </c>
      <c r="E396" s="12">
        <v>14</v>
      </c>
      <c r="F396" s="15" t="s">
        <v>8</v>
      </c>
      <c r="G396" s="32">
        <f>A396-45</f>
        <v>39995</v>
      </c>
      <c r="H396" s="31" t="s">
        <v>9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</row>
    <row r="397" spans="1:252" x14ac:dyDescent="0.2">
      <c r="A397" s="1">
        <v>40040</v>
      </c>
      <c r="B397" s="12" t="s">
        <v>26</v>
      </c>
      <c r="C397" s="12" t="s">
        <v>27</v>
      </c>
      <c r="D397" s="5" t="s">
        <v>352</v>
      </c>
      <c r="E397" s="12">
        <v>6</v>
      </c>
      <c r="F397" s="15" t="s">
        <v>8</v>
      </c>
      <c r="G397" s="32">
        <f>A397-30</f>
        <v>40010</v>
      </c>
      <c r="H397" s="31" t="s">
        <v>9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</row>
    <row r="398" spans="1:252" x14ac:dyDescent="0.2">
      <c r="A398" s="1">
        <v>40040</v>
      </c>
      <c r="B398" s="12" t="s">
        <v>29</v>
      </c>
      <c r="C398" s="12" t="s">
        <v>34</v>
      </c>
      <c r="D398" s="5" t="s">
        <v>355</v>
      </c>
      <c r="E398" s="12">
        <v>8</v>
      </c>
      <c r="F398" s="15" t="s">
        <v>8</v>
      </c>
      <c r="G398" s="32">
        <f>A398-30</f>
        <v>40010</v>
      </c>
      <c r="H398" s="31" t="s">
        <v>9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</row>
    <row r="399" spans="1:252" x14ac:dyDescent="0.2">
      <c r="A399" s="1">
        <v>40040</v>
      </c>
      <c r="B399" s="12" t="s">
        <v>29</v>
      </c>
      <c r="C399" s="12" t="s">
        <v>30</v>
      </c>
      <c r="D399" s="5" t="s">
        <v>353</v>
      </c>
      <c r="E399" s="12">
        <v>8</v>
      </c>
      <c r="F399" s="15" t="s">
        <v>8</v>
      </c>
      <c r="G399" s="32">
        <f>A399-30</f>
        <v>40010</v>
      </c>
      <c r="H399" s="31" t="s">
        <v>9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</row>
    <row r="400" spans="1:252" x14ac:dyDescent="0.2">
      <c r="A400" s="1">
        <v>40040</v>
      </c>
      <c r="B400" s="12" t="s">
        <v>29</v>
      </c>
      <c r="C400" s="12" t="s">
        <v>32</v>
      </c>
      <c r="D400" s="5" t="s">
        <v>354</v>
      </c>
      <c r="E400" s="12">
        <v>8</v>
      </c>
      <c r="F400" s="15" t="s">
        <v>8</v>
      </c>
      <c r="G400" s="32">
        <f>A400-30</f>
        <v>40010</v>
      </c>
      <c r="H400" s="31" t="s">
        <v>9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</row>
    <row r="401" spans="1:252" x14ac:dyDescent="0.2">
      <c r="A401" s="1">
        <v>40040</v>
      </c>
      <c r="B401" s="12" t="s">
        <v>350</v>
      </c>
      <c r="C401" s="12"/>
      <c r="D401" s="5" t="s">
        <v>351</v>
      </c>
      <c r="E401" s="12">
        <v>6</v>
      </c>
      <c r="F401" s="15" t="s">
        <v>8</v>
      </c>
      <c r="H401" s="31" t="s">
        <v>69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</row>
    <row r="402" spans="1:252" x14ac:dyDescent="0.2">
      <c r="A402" s="1">
        <v>40040</v>
      </c>
      <c r="B402" s="12" t="s">
        <v>344</v>
      </c>
      <c r="C402" s="12" t="s">
        <v>345</v>
      </c>
      <c r="D402" s="5" t="s">
        <v>128</v>
      </c>
      <c r="E402" s="12">
        <v>4</v>
      </c>
      <c r="F402" s="15" t="s">
        <v>8</v>
      </c>
      <c r="G402" s="14">
        <f>A402-60</f>
        <v>39980</v>
      </c>
      <c r="H402" s="31" t="s">
        <v>23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</row>
    <row r="403" spans="1:252" x14ac:dyDescent="0.2">
      <c r="A403" s="1">
        <v>40040</v>
      </c>
      <c r="B403" s="12" t="s">
        <v>344</v>
      </c>
      <c r="C403" s="12" t="s">
        <v>346</v>
      </c>
      <c r="D403" s="5" t="s">
        <v>347</v>
      </c>
      <c r="E403" s="12">
        <v>4</v>
      </c>
      <c r="F403" s="15" t="s">
        <v>8</v>
      </c>
      <c r="G403" s="14">
        <f>A403-60</f>
        <v>39980</v>
      </c>
      <c r="H403" s="31" t="s">
        <v>23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</row>
    <row r="404" spans="1:252" x14ac:dyDescent="0.2">
      <c r="A404" s="1">
        <v>40040</v>
      </c>
      <c r="B404" s="12" t="s">
        <v>386</v>
      </c>
      <c r="C404" s="12" t="s">
        <v>495</v>
      </c>
      <c r="D404" s="5">
        <v>300</v>
      </c>
      <c r="E404" s="18">
        <f>D404/50</f>
        <v>6</v>
      </c>
      <c r="F404" s="15" t="s">
        <v>379</v>
      </c>
      <c r="H404" s="39" t="s">
        <v>161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</row>
    <row r="405" spans="1:252" x14ac:dyDescent="0.2">
      <c r="A405" s="1">
        <v>40040</v>
      </c>
      <c r="B405" s="12" t="s">
        <v>169</v>
      </c>
      <c r="C405" s="12" t="s">
        <v>162</v>
      </c>
      <c r="D405" s="5">
        <v>25</v>
      </c>
      <c r="E405" s="16">
        <f t="shared" ref="E405:E412" si="33">D405/25</f>
        <v>1</v>
      </c>
      <c r="F405" s="15" t="s">
        <v>8</v>
      </c>
      <c r="G405" s="14">
        <v>39904</v>
      </c>
      <c r="H405" s="31" t="s">
        <v>75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</row>
    <row r="406" spans="1:252" x14ac:dyDescent="0.2">
      <c r="A406" s="1">
        <v>40040</v>
      </c>
      <c r="B406" s="12" t="s">
        <v>169</v>
      </c>
      <c r="C406" s="12" t="s">
        <v>168</v>
      </c>
      <c r="D406" s="5">
        <v>50</v>
      </c>
      <c r="E406" s="16">
        <f t="shared" si="33"/>
        <v>2</v>
      </c>
      <c r="F406" s="15" t="s">
        <v>8</v>
      </c>
      <c r="G406" s="14">
        <v>39904</v>
      </c>
      <c r="H406" s="31" t="s">
        <v>75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</row>
    <row r="407" spans="1:252" x14ac:dyDescent="0.2">
      <c r="A407" s="1">
        <v>40047</v>
      </c>
      <c r="B407" s="12" t="s">
        <v>169</v>
      </c>
      <c r="C407" s="12" t="s">
        <v>165</v>
      </c>
      <c r="D407" s="5">
        <v>25</v>
      </c>
      <c r="E407" s="16">
        <f t="shared" si="33"/>
        <v>1</v>
      </c>
      <c r="F407" s="15" t="s">
        <v>8</v>
      </c>
      <c r="G407" s="14">
        <v>39904</v>
      </c>
      <c r="H407" s="31" t="s">
        <v>75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</row>
    <row r="408" spans="1:252" x14ac:dyDescent="0.2">
      <c r="A408" s="1">
        <v>40047</v>
      </c>
      <c r="B408" s="12" t="s">
        <v>169</v>
      </c>
      <c r="C408" s="12" t="s">
        <v>14</v>
      </c>
      <c r="D408" s="5">
        <v>50</v>
      </c>
      <c r="E408" s="16">
        <f t="shared" si="33"/>
        <v>2</v>
      </c>
      <c r="F408" s="15" t="s">
        <v>8</v>
      </c>
      <c r="G408" s="14">
        <v>39904</v>
      </c>
      <c r="H408" s="31" t="s">
        <v>75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</row>
    <row r="409" spans="1:252" x14ac:dyDescent="0.2">
      <c r="A409" s="1">
        <v>40054</v>
      </c>
      <c r="B409" s="12" t="s">
        <v>169</v>
      </c>
      <c r="C409" s="12" t="s">
        <v>64</v>
      </c>
      <c r="D409" s="5">
        <v>25</v>
      </c>
      <c r="E409" s="16">
        <f t="shared" si="33"/>
        <v>1</v>
      </c>
      <c r="F409" s="15" t="s">
        <v>8</v>
      </c>
      <c r="G409" s="14">
        <v>39904</v>
      </c>
      <c r="H409" s="31" t="s">
        <v>75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</row>
    <row r="410" spans="1:252" x14ac:dyDescent="0.2">
      <c r="A410" s="1">
        <v>40054</v>
      </c>
      <c r="B410" s="12" t="s">
        <v>169</v>
      </c>
      <c r="C410" s="12" t="s">
        <v>163</v>
      </c>
      <c r="D410" s="5">
        <v>25</v>
      </c>
      <c r="E410" s="16">
        <f t="shared" si="33"/>
        <v>1</v>
      </c>
      <c r="F410" s="15" t="s">
        <v>8</v>
      </c>
      <c r="G410" s="14">
        <v>39904</v>
      </c>
      <c r="H410" s="31" t="s">
        <v>75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</row>
    <row r="411" spans="1:252" x14ac:dyDescent="0.2">
      <c r="A411" s="1">
        <v>40057</v>
      </c>
      <c r="B411" s="12" t="s">
        <v>387</v>
      </c>
      <c r="C411" s="12" t="s">
        <v>430</v>
      </c>
      <c r="D411" s="5">
        <v>25</v>
      </c>
      <c r="E411" s="16">
        <f t="shared" si="33"/>
        <v>1</v>
      </c>
      <c r="F411" s="15" t="s">
        <v>379</v>
      </c>
      <c r="H411" s="31" t="s">
        <v>75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</row>
    <row r="412" spans="1:252" x14ac:dyDescent="0.2">
      <c r="A412" s="1">
        <v>40057</v>
      </c>
      <c r="B412" s="12" t="s">
        <v>387</v>
      </c>
      <c r="C412" s="20" t="s">
        <v>403</v>
      </c>
      <c r="D412" s="5">
        <v>25</v>
      </c>
      <c r="E412" s="16">
        <f t="shared" si="33"/>
        <v>1</v>
      </c>
      <c r="F412" s="15" t="s">
        <v>379</v>
      </c>
      <c r="H412" s="31" t="s">
        <v>75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</row>
    <row r="413" spans="1:252" x14ac:dyDescent="0.2">
      <c r="A413" s="1">
        <v>40061</v>
      </c>
      <c r="B413" s="12" t="s">
        <v>356</v>
      </c>
      <c r="C413" s="12"/>
      <c r="D413" s="5" t="s">
        <v>357</v>
      </c>
      <c r="E413" s="12">
        <v>2</v>
      </c>
      <c r="F413" s="15" t="s">
        <v>8</v>
      </c>
      <c r="H413" s="31" t="s">
        <v>69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</row>
    <row r="414" spans="1:252" x14ac:dyDescent="0.2">
      <c r="A414" s="1">
        <v>40061</v>
      </c>
      <c r="B414" s="12" t="s">
        <v>13</v>
      </c>
      <c r="C414" s="12" t="s">
        <v>162</v>
      </c>
      <c r="D414" s="5" t="s">
        <v>363</v>
      </c>
      <c r="E414" s="12">
        <v>6</v>
      </c>
      <c r="F414" s="15" t="s">
        <v>8</v>
      </c>
      <c r="H414" s="31" t="s">
        <v>69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</row>
    <row r="415" spans="1:252" x14ac:dyDescent="0.2">
      <c r="A415" s="1">
        <v>40061</v>
      </c>
      <c r="B415" s="12" t="s">
        <v>496</v>
      </c>
      <c r="C415" s="12" t="s">
        <v>497</v>
      </c>
      <c r="D415" s="5" t="s">
        <v>498</v>
      </c>
      <c r="E415" s="12">
        <v>2</v>
      </c>
      <c r="F415" s="15" t="s">
        <v>379</v>
      </c>
      <c r="G415" s="14"/>
      <c r="H415" s="31" t="s">
        <v>83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</row>
    <row r="416" spans="1:252" x14ac:dyDescent="0.2">
      <c r="A416" s="1">
        <v>40061</v>
      </c>
      <c r="B416" s="12" t="s">
        <v>499</v>
      </c>
      <c r="C416" s="12" t="s">
        <v>500</v>
      </c>
      <c r="D416" s="5" t="s">
        <v>501</v>
      </c>
      <c r="E416" s="12">
        <v>2</v>
      </c>
      <c r="F416" s="15" t="s">
        <v>379</v>
      </c>
      <c r="G416" s="14"/>
      <c r="H416" s="31" t="s">
        <v>83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</row>
    <row r="417" spans="1:252" x14ac:dyDescent="0.2">
      <c r="A417" s="1">
        <v>40061</v>
      </c>
      <c r="B417" s="12" t="s">
        <v>364</v>
      </c>
      <c r="C417" s="12" t="s">
        <v>42</v>
      </c>
      <c r="D417" s="5" t="s">
        <v>365</v>
      </c>
      <c r="E417" s="12">
        <v>2</v>
      </c>
      <c r="F417" s="15" t="s">
        <v>8</v>
      </c>
      <c r="G417" s="14">
        <f>A417-30</f>
        <v>40031</v>
      </c>
      <c r="H417" s="31" t="s">
        <v>83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</row>
    <row r="418" spans="1:252" x14ac:dyDescent="0.2">
      <c r="A418" s="1">
        <v>40061</v>
      </c>
      <c r="B418" s="12" t="s">
        <v>410</v>
      </c>
      <c r="C418" s="12" t="s">
        <v>413</v>
      </c>
      <c r="D418" s="5" t="s">
        <v>406</v>
      </c>
      <c r="E418" s="12">
        <v>2</v>
      </c>
      <c r="F418" s="15" t="s">
        <v>379</v>
      </c>
      <c r="G418" s="14"/>
      <c r="H418" s="31" t="s">
        <v>83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</row>
    <row r="419" spans="1:252" x14ac:dyDescent="0.2">
      <c r="A419" s="1">
        <v>40061</v>
      </c>
      <c r="B419" s="12" t="s">
        <v>358</v>
      </c>
      <c r="C419" s="12" t="s">
        <v>17</v>
      </c>
      <c r="D419" s="5" t="s">
        <v>359</v>
      </c>
      <c r="E419" s="12">
        <v>4</v>
      </c>
      <c r="F419" s="15" t="s">
        <v>8</v>
      </c>
      <c r="G419" s="14">
        <f>A419-30</f>
        <v>40031</v>
      </c>
      <c r="H419" s="31" t="s">
        <v>23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</row>
    <row r="420" spans="1:252" x14ac:dyDescent="0.2">
      <c r="A420" s="1">
        <v>40061</v>
      </c>
      <c r="B420" s="12" t="s">
        <v>358</v>
      </c>
      <c r="C420" s="12" t="s">
        <v>360</v>
      </c>
      <c r="D420" s="5" t="s">
        <v>361</v>
      </c>
      <c r="E420" s="12">
        <v>4</v>
      </c>
      <c r="F420" s="15" t="s">
        <v>8</v>
      </c>
      <c r="G420" s="14">
        <f>A420-30</f>
        <v>40031</v>
      </c>
      <c r="H420" s="31" t="s">
        <v>23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</row>
    <row r="421" spans="1:252" x14ac:dyDescent="0.2">
      <c r="A421" s="1">
        <v>40061</v>
      </c>
      <c r="B421" s="12" t="s">
        <v>358</v>
      </c>
      <c r="C421" s="12" t="s">
        <v>64</v>
      </c>
      <c r="D421" s="5" t="s">
        <v>362</v>
      </c>
      <c r="E421" s="12">
        <v>4</v>
      </c>
      <c r="F421" s="15" t="s">
        <v>8</v>
      </c>
      <c r="G421" s="14">
        <f>A421-30</f>
        <v>40031</v>
      </c>
      <c r="H421" s="31" t="s">
        <v>23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</row>
    <row r="422" spans="1:252" x14ac:dyDescent="0.2">
      <c r="A422" s="1">
        <v>40061</v>
      </c>
      <c r="B422" s="12" t="s">
        <v>169</v>
      </c>
      <c r="C422" s="12" t="s">
        <v>14</v>
      </c>
      <c r="D422" s="5">
        <v>25</v>
      </c>
      <c r="E422" s="16">
        <f>D422/25</f>
        <v>1</v>
      </c>
      <c r="F422" s="15" t="s">
        <v>8</v>
      </c>
      <c r="G422" s="14">
        <v>39904</v>
      </c>
      <c r="H422" s="31" t="s">
        <v>75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</row>
    <row r="423" spans="1:252" x14ac:dyDescent="0.2">
      <c r="A423" s="1">
        <v>40061</v>
      </c>
      <c r="B423" s="12" t="s">
        <v>169</v>
      </c>
      <c r="C423" s="12" t="s">
        <v>45</v>
      </c>
      <c r="D423" s="5">
        <v>25</v>
      </c>
      <c r="E423" s="16">
        <f>D423/25</f>
        <v>1</v>
      </c>
      <c r="F423" s="15" t="s">
        <v>8</v>
      </c>
      <c r="G423" s="14">
        <v>39904</v>
      </c>
      <c r="H423" s="31" t="s">
        <v>75</v>
      </c>
      <c r="I423" s="43"/>
      <c r="J423" s="24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</row>
    <row r="424" spans="1:252" x14ac:dyDescent="0.2">
      <c r="A424" s="1">
        <v>40064</v>
      </c>
      <c r="B424" s="12" t="s">
        <v>387</v>
      </c>
      <c r="C424" s="20" t="s">
        <v>432</v>
      </c>
      <c r="D424" s="5">
        <v>25</v>
      </c>
      <c r="E424" s="16">
        <f>D424/25</f>
        <v>1</v>
      </c>
      <c r="F424" s="15" t="s">
        <v>379</v>
      </c>
      <c r="H424" s="31" t="s">
        <v>75</v>
      </c>
      <c r="I424" s="43"/>
      <c r="J424" s="24"/>
    </row>
    <row r="425" spans="1:252" x14ac:dyDescent="0.2">
      <c r="A425" s="1">
        <v>40064</v>
      </c>
      <c r="B425" s="12" t="s">
        <v>387</v>
      </c>
      <c r="C425" s="20" t="s">
        <v>405</v>
      </c>
      <c r="D425" s="5">
        <v>25</v>
      </c>
      <c r="E425" s="16">
        <f>D425/25</f>
        <v>1</v>
      </c>
      <c r="F425" s="15" t="s">
        <v>379</v>
      </c>
      <c r="H425" s="31" t="s">
        <v>75</v>
      </c>
      <c r="I425" s="43"/>
      <c r="J425" s="24"/>
    </row>
    <row r="426" spans="1:252" x14ac:dyDescent="0.2">
      <c r="A426" s="1">
        <v>40068</v>
      </c>
      <c r="B426" s="12" t="s">
        <v>421</v>
      </c>
      <c r="C426" s="12" t="s">
        <v>502</v>
      </c>
      <c r="D426" s="15" t="s">
        <v>503</v>
      </c>
      <c r="E426" s="12">
        <v>2</v>
      </c>
      <c r="F426" s="15" t="s">
        <v>379</v>
      </c>
      <c r="H426" s="31" t="s">
        <v>9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</row>
    <row r="427" spans="1:252" x14ac:dyDescent="0.2">
      <c r="A427" s="1">
        <v>40068</v>
      </c>
      <c r="B427" s="12" t="s">
        <v>356</v>
      </c>
      <c r="C427" s="12"/>
      <c r="D427" s="5" t="s">
        <v>366</v>
      </c>
      <c r="E427" s="12">
        <v>4</v>
      </c>
      <c r="F427" s="15" t="s">
        <v>8</v>
      </c>
      <c r="H427" s="31" t="s">
        <v>69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</row>
    <row r="428" spans="1:252" x14ac:dyDescent="0.2">
      <c r="A428" s="1">
        <v>40068</v>
      </c>
      <c r="B428" s="12" t="s">
        <v>13</v>
      </c>
      <c r="C428" s="12" t="s">
        <v>164</v>
      </c>
      <c r="D428" s="5" t="s">
        <v>370</v>
      </c>
      <c r="E428" s="12">
        <v>4</v>
      </c>
      <c r="F428" s="15" t="s">
        <v>8</v>
      </c>
      <c r="H428" s="31" t="s">
        <v>69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</row>
    <row r="429" spans="1:252" x14ac:dyDescent="0.2">
      <c r="A429" s="1">
        <v>40068</v>
      </c>
      <c r="B429" s="12" t="s">
        <v>504</v>
      </c>
      <c r="C429" s="12"/>
      <c r="D429" s="5" t="s">
        <v>404</v>
      </c>
      <c r="E429" s="12">
        <v>2</v>
      </c>
      <c r="F429" s="15" t="s">
        <v>379</v>
      </c>
      <c r="H429" s="31" t="s">
        <v>69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</row>
    <row r="430" spans="1:252" x14ac:dyDescent="0.2">
      <c r="A430" s="1">
        <v>40068</v>
      </c>
      <c r="B430" s="12" t="s">
        <v>505</v>
      </c>
      <c r="C430" s="12" t="s">
        <v>506</v>
      </c>
      <c r="D430" s="5" t="s">
        <v>406</v>
      </c>
      <c r="E430" s="12">
        <v>2</v>
      </c>
      <c r="F430" s="15" t="s">
        <v>379</v>
      </c>
      <c r="H430" s="31" t="s">
        <v>69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</row>
    <row r="431" spans="1:252" x14ac:dyDescent="0.2">
      <c r="A431" s="1">
        <v>40068</v>
      </c>
      <c r="B431" s="12" t="s">
        <v>507</v>
      </c>
      <c r="C431" s="12" t="s">
        <v>508</v>
      </c>
      <c r="D431" s="5" t="s">
        <v>509</v>
      </c>
      <c r="E431" s="12">
        <v>12</v>
      </c>
      <c r="F431" s="15" t="s">
        <v>379</v>
      </c>
      <c r="G431" s="14"/>
      <c r="H431" s="31" t="s">
        <v>83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</row>
    <row r="432" spans="1:252" x14ac:dyDescent="0.2">
      <c r="A432" s="1">
        <v>40068</v>
      </c>
      <c r="B432" s="12" t="s">
        <v>496</v>
      </c>
      <c r="C432" s="12" t="s">
        <v>497</v>
      </c>
      <c r="D432" s="5" t="s">
        <v>510</v>
      </c>
      <c r="E432" s="12">
        <v>2</v>
      </c>
      <c r="F432" s="15" t="s">
        <v>379</v>
      </c>
      <c r="G432" s="14"/>
      <c r="H432" s="31" t="s">
        <v>83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</row>
    <row r="433" spans="1:252" x14ac:dyDescent="0.2">
      <c r="A433" s="1">
        <v>40068</v>
      </c>
      <c r="B433" s="12" t="s">
        <v>364</v>
      </c>
      <c r="C433" s="12" t="s">
        <v>42</v>
      </c>
      <c r="D433" s="5" t="s">
        <v>370</v>
      </c>
      <c r="E433" s="12">
        <v>4</v>
      </c>
      <c r="F433" s="15" t="s">
        <v>8</v>
      </c>
      <c r="G433" s="14">
        <f>A433-30</f>
        <v>40038</v>
      </c>
      <c r="H433" s="31" t="s">
        <v>83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</row>
    <row r="434" spans="1:252" x14ac:dyDescent="0.2">
      <c r="A434" s="1">
        <v>40068</v>
      </c>
      <c r="B434" s="12" t="s">
        <v>410</v>
      </c>
      <c r="C434" s="12" t="s">
        <v>413</v>
      </c>
      <c r="D434" s="5" t="s">
        <v>404</v>
      </c>
      <c r="E434" s="12">
        <v>2</v>
      </c>
      <c r="F434" s="15" t="s">
        <v>379</v>
      </c>
      <c r="G434" s="14"/>
      <c r="H434" s="31" t="s">
        <v>83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</row>
    <row r="435" spans="1:252" x14ac:dyDescent="0.2">
      <c r="A435" s="1">
        <v>40068</v>
      </c>
      <c r="B435" s="12" t="s">
        <v>410</v>
      </c>
      <c r="C435" s="12" t="s">
        <v>411</v>
      </c>
      <c r="D435" s="5" t="s">
        <v>99</v>
      </c>
      <c r="E435" s="12">
        <v>4</v>
      </c>
      <c r="F435" s="15" t="s">
        <v>379</v>
      </c>
      <c r="G435" s="14"/>
      <c r="H435" s="31" t="s">
        <v>83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</row>
    <row r="436" spans="1:252" x14ac:dyDescent="0.2">
      <c r="A436" s="1">
        <v>40068</v>
      </c>
      <c r="B436" s="12" t="s">
        <v>511</v>
      </c>
      <c r="C436" s="12" t="s">
        <v>397</v>
      </c>
      <c r="D436" s="5" t="s">
        <v>512</v>
      </c>
      <c r="E436" s="12">
        <v>2</v>
      </c>
      <c r="F436" s="15" t="s">
        <v>379</v>
      </c>
      <c r="H436" s="31" t="s">
        <v>23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</row>
    <row r="437" spans="1:252" x14ac:dyDescent="0.2">
      <c r="A437" s="1">
        <v>40068</v>
      </c>
      <c r="B437" s="12" t="s">
        <v>358</v>
      </c>
      <c r="C437" s="12" t="s">
        <v>368</v>
      </c>
      <c r="D437" s="5" t="s">
        <v>369</v>
      </c>
      <c r="E437" s="12">
        <v>2</v>
      </c>
      <c r="F437" s="15" t="s">
        <v>8</v>
      </c>
      <c r="G437" s="14">
        <f>A437-30</f>
        <v>40038</v>
      </c>
      <c r="H437" s="31" t="s">
        <v>23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</row>
    <row r="438" spans="1:252" x14ac:dyDescent="0.2">
      <c r="A438" s="1">
        <v>40068</v>
      </c>
      <c r="B438" s="12" t="s">
        <v>358</v>
      </c>
      <c r="C438" s="12" t="s">
        <v>45</v>
      </c>
      <c r="D438" s="5" t="s">
        <v>367</v>
      </c>
      <c r="E438" s="12">
        <v>4</v>
      </c>
      <c r="F438" s="15" t="s">
        <v>8</v>
      </c>
      <c r="G438" s="14">
        <f>A438-30</f>
        <v>40038</v>
      </c>
      <c r="H438" s="31" t="s">
        <v>23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</row>
    <row r="439" spans="1:252" x14ac:dyDescent="0.2">
      <c r="A439" s="1">
        <v>40068</v>
      </c>
      <c r="B439" s="12" t="s">
        <v>505</v>
      </c>
      <c r="C439" s="12" t="s">
        <v>506</v>
      </c>
      <c r="D439" s="5" t="s">
        <v>513</v>
      </c>
      <c r="E439" s="12">
        <v>2</v>
      </c>
      <c r="F439" s="15" t="s">
        <v>379</v>
      </c>
      <c r="H439" s="31" t="s">
        <v>23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</row>
    <row r="440" spans="1:252" x14ac:dyDescent="0.2">
      <c r="A440" s="1">
        <v>40068</v>
      </c>
      <c r="B440" s="12" t="s">
        <v>514</v>
      </c>
      <c r="C440" s="12" t="s">
        <v>400</v>
      </c>
      <c r="D440" s="5" t="s">
        <v>515</v>
      </c>
      <c r="E440" s="12">
        <v>2</v>
      </c>
      <c r="F440" s="15" t="s">
        <v>379</v>
      </c>
      <c r="H440" s="31" t="s">
        <v>23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</row>
    <row r="441" spans="1:252" x14ac:dyDescent="0.2">
      <c r="A441" s="1">
        <v>40075</v>
      </c>
      <c r="B441" s="12" t="s">
        <v>511</v>
      </c>
      <c r="C441" s="12" t="s">
        <v>397</v>
      </c>
      <c r="D441" s="5" t="s">
        <v>516</v>
      </c>
      <c r="E441" s="12">
        <v>2</v>
      </c>
      <c r="F441" s="15" t="s">
        <v>379</v>
      </c>
      <c r="H441" s="31" t="s">
        <v>9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</row>
    <row r="442" spans="1:252" x14ac:dyDescent="0.2">
      <c r="A442" s="1">
        <v>40075</v>
      </c>
      <c r="B442" s="12" t="s">
        <v>421</v>
      </c>
      <c r="C442" s="12" t="s">
        <v>425</v>
      </c>
      <c r="D442" s="5" t="s">
        <v>43</v>
      </c>
      <c r="E442" s="12">
        <v>4</v>
      </c>
      <c r="F442" s="15" t="s">
        <v>379</v>
      </c>
      <c r="H442" s="31" t="s">
        <v>9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</row>
    <row r="443" spans="1:252" x14ac:dyDescent="0.2">
      <c r="A443" s="1">
        <v>40075</v>
      </c>
      <c r="B443" s="12" t="s">
        <v>356</v>
      </c>
      <c r="C443" s="12"/>
      <c r="D443" s="5" t="s">
        <v>371</v>
      </c>
      <c r="E443" s="12">
        <v>2</v>
      </c>
      <c r="F443" s="15" t="s">
        <v>8</v>
      </c>
      <c r="H443" s="31" t="s">
        <v>69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</row>
    <row r="444" spans="1:252" x14ac:dyDescent="0.2">
      <c r="A444" s="1">
        <v>40075</v>
      </c>
      <c r="B444" s="12" t="s">
        <v>505</v>
      </c>
      <c r="C444" s="12" t="s">
        <v>506</v>
      </c>
      <c r="D444" s="5" t="s">
        <v>422</v>
      </c>
      <c r="E444" s="12">
        <v>2</v>
      </c>
      <c r="F444" s="15" t="s">
        <v>379</v>
      </c>
      <c r="H444" s="31" t="s">
        <v>69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</row>
    <row r="445" spans="1:252" x14ac:dyDescent="0.2">
      <c r="A445" s="1">
        <v>40075</v>
      </c>
      <c r="B445" s="12" t="s">
        <v>372</v>
      </c>
      <c r="C445" s="12"/>
      <c r="D445" s="5" t="s">
        <v>46</v>
      </c>
      <c r="E445" s="12">
        <v>4</v>
      </c>
      <c r="F445" s="15" t="s">
        <v>8</v>
      </c>
      <c r="H445" s="31" t="s">
        <v>69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</row>
    <row r="446" spans="1:252" x14ac:dyDescent="0.2">
      <c r="A446" s="1">
        <v>40075</v>
      </c>
      <c r="B446" s="12" t="s">
        <v>517</v>
      </c>
      <c r="C446" s="12"/>
      <c r="D446" s="5" t="s">
        <v>95</v>
      </c>
      <c r="E446" s="12">
        <v>2</v>
      </c>
      <c r="F446" s="15" t="s">
        <v>379</v>
      </c>
      <c r="H446" s="31" t="s">
        <v>69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</row>
    <row r="447" spans="1:252" x14ac:dyDescent="0.2">
      <c r="A447" s="1">
        <v>40075</v>
      </c>
      <c r="B447" s="12" t="s">
        <v>518</v>
      </c>
      <c r="C447" s="12"/>
      <c r="D447" s="5" t="s">
        <v>519</v>
      </c>
      <c r="E447" s="12">
        <v>2</v>
      </c>
      <c r="F447" s="15" t="s">
        <v>379</v>
      </c>
      <c r="H447" s="31" t="s">
        <v>69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</row>
    <row r="448" spans="1:252" x14ac:dyDescent="0.2">
      <c r="A448" s="1">
        <v>40075</v>
      </c>
      <c r="B448" s="12" t="s">
        <v>520</v>
      </c>
      <c r="C448" s="12"/>
      <c r="D448" s="5" t="s">
        <v>521</v>
      </c>
      <c r="E448" s="12">
        <v>2</v>
      </c>
      <c r="F448" s="15" t="s">
        <v>379</v>
      </c>
      <c r="H448" s="31" t="s">
        <v>69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</row>
    <row r="449" spans="1:252" x14ac:dyDescent="0.2">
      <c r="A449" s="1">
        <v>40075</v>
      </c>
      <c r="B449" s="12" t="s">
        <v>522</v>
      </c>
      <c r="C449" s="12" t="s">
        <v>523</v>
      </c>
      <c r="D449" s="5" t="s">
        <v>524</v>
      </c>
      <c r="E449" s="12">
        <v>4</v>
      </c>
      <c r="F449" s="15" t="s">
        <v>379</v>
      </c>
      <c r="G449" s="14"/>
      <c r="H449" s="31" t="s">
        <v>83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</row>
    <row r="450" spans="1:252" x14ac:dyDescent="0.2">
      <c r="A450" s="1">
        <v>40075</v>
      </c>
      <c r="B450" s="12" t="s">
        <v>522</v>
      </c>
      <c r="C450" s="12" t="s">
        <v>403</v>
      </c>
      <c r="D450" s="5" t="s">
        <v>366</v>
      </c>
      <c r="E450" s="12">
        <v>4</v>
      </c>
      <c r="F450" s="15" t="s">
        <v>379</v>
      </c>
      <c r="G450" s="14"/>
      <c r="H450" s="31" t="s">
        <v>83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</row>
    <row r="451" spans="1:252" x14ac:dyDescent="0.2">
      <c r="A451" s="1">
        <v>40075</v>
      </c>
      <c r="B451" s="12" t="s">
        <v>511</v>
      </c>
      <c r="C451" s="12" t="s">
        <v>397</v>
      </c>
      <c r="D451" s="5" t="s">
        <v>525</v>
      </c>
      <c r="E451" s="12">
        <v>2</v>
      </c>
      <c r="F451" s="15" t="s">
        <v>379</v>
      </c>
      <c r="H451" s="31" t="s">
        <v>23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</row>
    <row r="452" spans="1:252" x14ac:dyDescent="0.2">
      <c r="A452" s="1">
        <v>40082</v>
      </c>
      <c r="B452" s="12" t="s">
        <v>505</v>
      </c>
      <c r="C452" s="12" t="s">
        <v>506</v>
      </c>
      <c r="D452" s="5" t="s">
        <v>398</v>
      </c>
      <c r="E452" s="12">
        <v>2</v>
      </c>
      <c r="F452" s="15" t="s">
        <v>379</v>
      </c>
      <c r="H452" s="31" t="s">
        <v>69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</row>
    <row r="453" spans="1:252" x14ac:dyDescent="0.2">
      <c r="A453" s="1">
        <v>40082</v>
      </c>
      <c r="B453" s="12" t="s">
        <v>372</v>
      </c>
      <c r="C453" s="12"/>
      <c r="D453" s="5" t="s">
        <v>63</v>
      </c>
      <c r="E453" s="12">
        <v>4</v>
      </c>
      <c r="F453" s="15" t="s">
        <v>8</v>
      </c>
      <c r="H453" s="31" t="s">
        <v>69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</row>
    <row r="454" spans="1:252" x14ac:dyDescent="0.2">
      <c r="A454" s="1">
        <v>40082</v>
      </c>
      <c r="B454" s="12" t="s">
        <v>517</v>
      </c>
      <c r="C454" s="12"/>
      <c r="D454" s="5" t="s">
        <v>401</v>
      </c>
      <c r="E454" s="12">
        <v>2</v>
      </c>
      <c r="F454" s="15" t="s">
        <v>379</v>
      </c>
      <c r="H454" s="31" t="s">
        <v>69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</row>
    <row r="455" spans="1:252" x14ac:dyDescent="0.2">
      <c r="A455" s="1">
        <v>40082</v>
      </c>
      <c r="B455" s="12" t="s">
        <v>518</v>
      </c>
      <c r="C455" s="12"/>
      <c r="D455" s="5" t="s">
        <v>526</v>
      </c>
      <c r="E455" s="12">
        <v>2</v>
      </c>
      <c r="F455" s="15" t="s">
        <v>379</v>
      </c>
      <c r="H455" s="31" t="s">
        <v>69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</row>
    <row r="456" spans="1:252" x14ac:dyDescent="0.2">
      <c r="A456" s="1">
        <v>40082</v>
      </c>
      <c r="B456" s="12" t="s">
        <v>520</v>
      </c>
      <c r="C456" s="12"/>
      <c r="D456" s="5" t="s">
        <v>503</v>
      </c>
      <c r="E456" s="12">
        <v>2</v>
      </c>
      <c r="F456" s="15" t="s">
        <v>379</v>
      </c>
      <c r="H456" s="31" t="s">
        <v>69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</row>
    <row r="457" spans="1:252" x14ac:dyDescent="0.2">
      <c r="A457" s="1">
        <v>40082</v>
      </c>
      <c r="B457" s="12" t="s">
        <v>522</v>
      </c>
      <c r="C457" s="12" t="s">
        <v>430</v>
      </c>
      <c r="D457" s="5" t="s">
        <v>527</v>
      </c>
      <c r="E457" s="12">
        <v>6</v>
      </c>
      <c r="F457" s="15" t="s">
        <v>379</v>
      </c>
      <c r="G457" s="14"/>
      <c r="H457" s="31" t="s">
        <v>83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</row>
    <row r="458" spans="1:252" x14ac:dyDescent="0.2">
      <c r="A458" s="1">
        <v>40082</v>
      </c>
      <c r="B458" s="12" t="s">
        <v>511</v>
      </c>
      <c r="C458" s="12" t="s">
        <v>397</v>
      </c>
      <c r="D458" s="5" t="s">
        <v>528</v>
      </c>
      <c r="E458" s="12">
        <v>4</v>
      </c>
      <c r="F458" s="15" t="s">
        <v>379</v>
      </c>
      <c r="H458" s="31" t="s">
        <v>23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</row>
    <row r="459" spans="1:252" x14ac:dyDescent="0.2">
      <c r="A459" s="1">
        <v>40082</v>
      </c>
      <c r="B459" s="12" t="s">
        <v>505</v>
      </c>
      <c r="C459" s="12" t="s">
        <v>506</v>
      </c>
      <c r="D459" s="5" t="s">
        <v>529</v>
      </c>
      <c r="E459" s="12">
        <v>2</v>
      </c>
      <c r="F459" s="15" t="s">
        <v>379</v>
      </c>
      <c r="H459" s="31" t="s">
        <v>23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</row>
    <row r="460" spans="1:252" x14ac:dyDescent="0.2">
      <c r="A460" s="1">
        <v>40082</v>
      </c>
      <c r="B460" s="12" t="s">
        <v>514</v>
      </c>
      <c r="C460" s="12" t="s">
        <v>400</v>
      </c>
      <c r="D460" s="5" t="s">
        <v>530</v>
      </c>
      <c r="E460" s="12">
        <v>2</v>
      </c>
      <c r="F460" s="15" t="s">
        <v>379</v>
      </c>
      <c r="H460" s="31" t="s">
        <v>23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</row>
    <row r="461" spans="1:252" x14ac:dyDescent="0.2">
      <c r="A461" s="1">
        <v>40082</v>
      </c>
      <c r="B461" s="12" t="s">
        <v>36</v>
      </c>
      <c r="C461" s="12" t="s">
        <v>39</v>
      </c>
      <c r="D461" s="5" t="s">
        <v>377</v>
      </c>
      <c r="E461" s="12">
        <v>12</v>
      </c>
      <c r="F461" s="15" t="s">
        <v>8</v>
      </c>
      <c r="G461" s="14">
        <f>A461-30</f>
        <v>40052</v>
      </c>
      <c r="H461" s="31" t="s">
        <v>23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</row>
    <row r="462" spans="1:252" x14ac:dyDescent="0.2">
      <c r="A462" s="1">
        <v>40082</v>
      </c>
      <c r="B462" s="12" t="s">
        <v>36</v>
      </c>
      <c r="C462" s="12" t="s">
        <v>375</v>
      </c>
      <c r="D462" s="5" t="s">
        <v>376</v>
      </c>
      <c r="E462" s="12">
        <v>10</v>
      </c>
      <c r="F462" s="15" t="s">
        <v>8</v>
      </c>
      <c r="G462" s="14">
        <f>A462-30</f>
        <v>40052</v>
      </c>
      <c r="H462" s="31" t="s">
        <v>23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</row>
    <row r="463" spans="1:252" x14ac:dyDescent="0.2">
      <c r="A463" s="1">
        <v>40082</v>
      </c>
      <c r="B463" s="12" t="s">
        <v>36</v>
      </c>
      <c r="C463" s="12" t="s">
        <v>373</v>
      </c>
      <c r="D463" s="5" t="s">
        <v>374</v>
      </c>
      <c r="E463" s="12">
        <v>12</v>
      </c>
      <c r="F463" s="15" t="s">
        <v>8</v>
      </c>
      <c r="G463" s="14">
        <f>A463-30</f>
        <v>40052</v>
      </c>
      <c r="H463" s="31" t="s">
        <v>23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</row>
  </sheetData>
  <pageMargins left="0.25" right="0.25" top="0.75" bottom="0.75" header="0.3" footer="0.3"/>
  <pageSetup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2" sqref="B2"/>
    </sheetView>
  </sheetViews>
  <sheetFormatPr defaultColWidth="11.5703125" defaultRowHeight="12.75" x14ac:dyDescent="0.2"/>
  <cols>
    <col min="1" max="1" width="9.7109375" customWidth="1"/>
    <col min="3" max="3" width="19.85546875" customWidth="1"/>
    <col min="4" max="4" width="15.42578125" customWidth="1"/>
    <col min="5" max="5" width="9.140625" bestFit="1" customWidth="1"/>
    <col min="6" max="6" width="6.5703125" bestFit="1" customWidth="1"/>
    <col min="7" max="7" width="3.85546875" customWidth="1"/>
    <col min="8" max="8" width="4" customWidth="1"/>
    <col min="9" max="9" width="10.42578125" customWidth="1"/>
    <col min="10" max="10" width="10.85546875" customWidth="1"/>
    <col min="11" max="11" width="13.28515625" customWidth="1"/>
    <col min="12" max="12" width="6.5703125" bestFit="1" customWidth="1"/>
  </cols>
  <sheetData>
    <row r="1" spans="1:12" x14ac:dyDescent="0.2">
      <c r="A1" s="45" t="s">
        <v>533</v>
      </c>
      <c r="B1" t="s">
        <v>534</v>
      </c>
      <c r="C1" t="s">
        <v>535</v>
      </c>
    </row>
    <row r="2" spans="1:12" x14ac:dyDescent="0.2">
      <c r="A2" s="21" t="s">
        <v>378</v>
      </c>
      <c r="B2" s="6" t="s">
        <v>1</v>
      </c>
      <c r="C2" s="6" t="s">
        <v>2</v>
      </c>
      <c r="D2" s="7" t="s">
        <v>536</v>
      </c>
      <c r="E2" s="8" t="s">
        <v>389</v>
      </c>
      <c r="F2" s="9" t="s">
        <v>4</v>
      </c>
      <c r="G2" s="6"/>
      <c r="H2" s="6"/>
      <c r="I2" s="10" t="s">
        <v>537</v>
      </c>
      <c r="J2" s="11" t="s">
        <v>532</v>
      </c>
      <c r="K2" s="46" t="s">
        <v>0</v>
      </c>
      <c r="L2" s="10" t="s">
        <v>538</v>
      </c>
    </row>
    <row r="3" spans="1:12" x14ac:dyDescent="0.2">
      <c r="A3" s="44">
        <v>39847</v>
      </c>
      <c r="B3" t="s">
        <v>402</v>
      </c>
      <c r="C3" t="s">
        <v>403</v>
      </c>
      <c r="D3" t="s">
        <v>404</v>
      </c>
      <c r="E3">
        <v>2</v>
      </c>
      <c r="F3" s="34" t="s">
        <v>379</v>
      </c>
      <c r="L3" s="47" t="s">
        <v>9</v>
      </c>
    </row>
    <row r="4" spans="1:12" x14ac:dyDescent="0.2">
      <c r="A4" s="44">
        <v>39847</v>
      </c>
      <c r="B4" t="s">
        <v>402</v>
      </c>
      <c r="C4" t="s">
        <v>405</v>
      </c>
      <c r="D4" t="s">
        <v>406</v>
      </c>
      <c r="E4">
        <v>2</v>
      </c>
      <c r="F4" s="34" t="s">
        <v>379</v>
      </c>
      <c r="L4" s="47" t="s">
        <v>9</v>
      </c>
    </row>
    <row r="5" spans="1:12" x14ac:dyDescent="0.2">
      <c r="A5" s="44">
        <v>39861</v>
      </c>
      <c r="B5" t="s">
        <v>402</v>
      </c>
      <c r="C5" t="s">
        <v>403</v>
      </c>
      <c r="D5" t="s">
        <v>422</v>
      </c>
      <c r="E5">
        <v>2</v>
      </c>
      <c r="F5" s="34" t="s">
        <v>379</v>
      </c>
      <c r="L5" s="47" t="s">
        <v>9</v>
      </c>
    </row>
    <row r="6" spans="1:12" x14ac:dyDescent="0.2">
      <c r="A6" s="44">
        <v>39847</v>
      </c>
      <c r="B6" t="s">
        <v>396</v>
      </c>
      <c r="C6" t="s">
        <v>397</v>
      </c>
      <c r="D6" s="36" t="s">
        <v>398</v>
      </c>
      <c r="E6">
        <v>2</v>
      </c>
      <c r="F6" s="34" t="s">
        <v>379</v>
      </c>
      <c r="L6" s="47" t="s">
        <v>9</v>
      </c>
    </row>
    <row r="7" spans="1:12" x14ac:dyDescent="0.2">
      <c r="A7" s="44">
        <v>39847</v>
      </c>
      <c r="B7" t="s">
        <v>41</v>
      </c>
      <c r="C7" t="s">
        <v>42</v>
      </c>
      <c r="D7" s="36" t="s">
        <v>95</v>
      </c>
      <c r="E7">
        <v>2</v>
      </c>
      <c r="F7" s="34" t="s">
        <v>379</v>
      </c>
      <c r="L7" s="47" t="s">
        <v>9</v>
      </c>
    </row>
    <row r="8" spans="1:12" x14ac:dyDescent="0.2">
      <c r="A8" s="44">
        <v>39847</v>
      </c>
      <c r="B8" t="s">
        <v>399</v>
      </c>
      <c r="C8" t="s">
        <v>400</v>
      </c>
      <c r="D8" t="s">
        <v>401</v>
      </c>
      <c r="E8">
        <v>2</v>
      </c>
      <c r="F8" s="34" t="s">
        <v>379</v>
      </c>
      <c r="L8" s="47" t="s">
        <v>9</v>
      </c>
    </row>
    <row r="9" spans="1:12" x14ac:dyDescent="0.2">
      <c r="A9" s="44">
        <v>39860</v>
      </c>
      <c r="B9" t="s">
        <v>16</v>
      </c>
      <c r="C9" t="s">
        <v>17</v>
      </c>
      <c r="D9" s="36" t="s">
        <v>18</v>
      </c>
      <c r="E9">
        <v>4</v>
      </c>
      <c r="F9" s="34" t="s">
        <v>8</v>
      </c>
      <c r="I9">
        <v>30</v>
      </c>
      <c r="J9" s="33">
        <f>I9*E9</f>
        <v>120</v>
      </c>
      <c r="K9" s="49">
        <f>A9-30</f>
        <v>39830</v>
      </c>
      <c r="L9" s="47" t="s">
        <v>9</v>
      </c>
    </row>
    <row r="10" spans="1:12" x14ac:dyDescent="0.2">
      <c r="A10" s="44">
        <v>39867</v>
      </c>
      <c r="B10" t="s">
        <v>16</v>
      </c>
      <c r="C10" t="s">
        <v>17</v>
      </c>
      <c r="D10" s="36" t="s">
        <v>43</v>
      </c>
      <c r="E10">
        <v>4</v>
      </c>
      <c r="F10" s="34" t="s">
        <v>8</v>
      </c>
      <c r="I10">
        <v>30</v>
      </c>
      <c r="J10" s="33">
        <f>I10*E10</f>
        <v>120</v>
      </c>
      <c r="K10" s="49">
        <f>A10-30</f>
        <v>39837</v>
      </c>
      <c r="L10" s="47" t="s">
        <v>9</v>
      </c>
    </row>
    <row r="11" spans="1:12" x14ac:dyDescent="0.2">
      <c r="A11" s="44">
        <v>39867</v>
      </c>
      <c r="B11" t="s">
        <v>16</v>
      </c>
      <c r="C11" t="s">
        <v>45</v>
      </c>
      <c r="D11" s="36" t="s">
        <v>46</v>
      </c>
      <c r="E11">
        <v>4</v>
      </c>
      <c r="F11" s="34" t="s">
        <v>8</v>
      </c>
      <c r="I11">
        <v>30</v>
      </c>
      <c r="J11" s="33">
        <f>I11*E11</f>
        <v>120</v>
      </c>
      <c r="K11" s="49">
        <f>A11-30</f>
        <v>39837</v>
      </c>
      <c r="L11" s="47" t="s">
        <v>9</v>
      </c>
    </row>
    <row r="12" spans="1:12" x14ac:dyDescent="0.2">
      <c r="A12" s="44">
        <v>39874</v>
      </c>
      <c r="B12" t="s">
        <v>16</v>
      </c>
      <c r="C12" t="s">
        <v>45</v>
      </c>
      <c r="D12" s="36" t="s">
        <v>63</v>
      </c>
      <c r="E12">
        <v>4</v>
      </c>
      <c r="F12" s="34" t="s">
        <v>8</v>
      </c>
      <c r="I12">
        <v>30</v>
      </c>
      <c r="J12" s="33">
        <f>I12*E12</f>
        <v>120</v>
      </c>
      <c r="K12" s="49">
        <f>A12-30</f>
        <v>39844</v>
      </c>
      <c r="L12" s="47" t="s">
        <v>9</v>
      </c>
    </row>
    <row r="13" spans="1:12" x14ac:dyDescent="0.2">
      <c r="A13" s="44">
        <v>39847</v>
      </c>
      <c r="B13" t="s">
        <v>407</v>
      </c>
      <c r="C13" t="s">
        <v>221</v>
      </c>
      <c r="D13" s="36" t="s">
        <v>357</v>
      </c>
      <c r="E13">
        <v>2</v>
      </c>
      <c r="F13" s="34" t="s">
        <v>379</v>
      </c>
      <c r="L13" s="47" t="s">
        <v>9</v>
      </c>
    </row>
    <row r="14" spans="1:12" x14ac:dyDescent="0.2">
      <c r="A14" s="44">
        <v>39847</v>
      </c>
      <c r="B14" t="s">
        <v>407</v>
      </c>
      <c r="C14" t="s">
        <v>408</v>
      </c>
      <c r="D14" s="36" t="s">
        <v>409</v>
      </c>
      <c r="E14">
        <v>2</v>
      </c>
      <c r="F14" s="34" t="s">
        <v>379</v>
      </c>
      <c r="L14" s="47" t="s">
        <v>9</v>
      </c>
    </row>
    <row r="15" spans="1:12" x14ac:dyDescent="0.2">
      <c r="A15" s="44">
        <v>39873</v>
      </c>
      <c r="B15" t="s">
        <v>5</v>
      </c>
      <c r="C15" t="s">
        <v>6</v>
      </c>
      <c r="D15" t="s">
        <v>7</v>
      </c>
      <c r="E15">
        <v>10</v>
      </c>
      <c r="F15" s="34" t="s">
        <v>8</v>
      </c>
      <c r="I15">
        <v>16</v>
      </c>
      <c r="J15" s="33">
        <f>I15*E15</f>
        <v>160</v>
      </c>
      <c r="K15" s="49">
        <f>A15-45</f>
        <v>39828</v>
      </c>
      <c r="L15" s="47" t="s">
        <v>9</v>
      </c>
    </row>
    <row r="16" spans="1:12" x14ac:dyDescent="0.2">
      <c r="A16" s="44">
        <v>39847</v>
      </c>
      <c r="B16" t="s">
        <v>393</v>
      </c>
      <c r="C16" t="s">
        <v>394</v>
      </c>
      <c r="D16" t="s">
        <v>363</v>
      </c>
      <c r="E16">
        <v>6</v>
      </c>
      <c r="F16" s="34" t="s">
        <v>379</v>
      </c>
      <c r="L16" s="47" t="s">
        <v>9</v>
      </c>
    </row>
    <row r="17" spans="1:12" x14ac:dyDescent="0.2">
      <c r="A17" s="44">
        <v>39847</v>
      </c>
      <c r="B17" t="s">
        <v>393</v>
      </c>
      <c r="C17" t="s">
        <v>395</v>
      </c>
      <c r="D17" t="s">
        <v>370</v>
      </c>
      <c r="E17">
        <v>4</v>
      </c>
      <c r="F17" s="34" t="s">
        <v>379</v>
      </c>
      <c r="L17" s="47" t="s">
        <v>9</v>
      </c>
    </row>
    <row r="18" spans="1:12" x14ac:dyDescent="0.2">
      <c r="A18" s="44">
        <v>40040</v>
      </c>
      <c r="B18" t="s">
        <v>5</v>
      </c>
      <c r="C18" t="s">
        <v>6</v>
      </c>
      <c r="D18" t="s">
        <v>349</v>
      </c>
      <c r="E18">
        <v>14</v>
      </c>
      <c r="F18" s="34" t="s">
        <v>8</v>
      </c>
      <c r="I18">
        <v>16</v>
      </c>
      <c r="J18" s="33">
        <f>I18*E18</f>
        <v>224</v>
      </c>
      <c r="K18" s="49">
        <f>A18-45</f>
        <v>39995</v>
      </c>
      <c r="L18" s="47" t="s">
        <v>9</v>
      </c>
    </row>
    <row r="19" spans="1:12" x14ac:dyDescent="0.2">
      <c r="A19" s="44">
        <v>40068</v>
      </c>
      <c r="B19" t="s">
        <v>421</v>
      </c>
      <c r="C19" t="s">
        <v>502</v>
      </c>
      <c r="D19" s="36" t="s">
        <v>503</v>
      </c>
      <c r="E19">
        <v>2</v>
      </c>
      <c r="F19" s="34" t="s">
        <v>379</v>
      </c>
      <c r="L19" s="47" t="s">
        <v>9</v>
      </c>
    </row>
    <row r="20" spans="1:12" x14ac:dyDescent="0.2">
      <c r="A20" s="44">
        <v>40075</v>
      </c>
      <c r="B20" t="s">
        <v>421</v>
      </c>
      <c r="C20" t="s">
        <v>425</v>
      </c>
      <c r="D20" t="s">
        <v>43</v>
      </c>
      <c r="E20">
        <v>4</v>
      </c>
      <c r="F20" s="34" t="s">
        <v>379</v>
      </c>
      <c r="L20" s="47" t="s">
        <v>9</v>
      </c>
    </row>
    <row r="21" spans="1:12" x14ac:dyDescent="0.2">
      <c r="A21" s="44">
        <v>40075</v>
      </c>
      <c r="B21" t="s">
        <v>511</v>
      </c>
      <c r="C21" t="s">
        <v>397</v>
      </c>
      <c r="D21" t="s">
        <v>516</v>
      </c>
      <c r="E21">
        <v>2</v>
      </c>
      <c r="F21" s="34" t="s">
        <v>379</v>
      </c>
      <c r="L21" s="47" t="s">
        <v>9</v>
      </c>
    </row>
    <row r="22" spans="1:12" x14ac:dyDescent="0.2">
      <c r="A22" s="44">
        <v>40040</v>
      </c>
      <c r="B22" t="s">
        <v>26</v>
      </c>
      <c r="C22" t="s">
        <v>27</v>
      </c>
      <c r="D22" t="s">
        <v>352</v>
      </c>
      <c r="E22">
        <v>6</v>
      </c>
      <c r="F22" s="34" t="s">
        <v>8</v>
      </c>
      <c r="I22">
        <v>16</v>
      </c>
      <c r="J22" s="33">
        <f>I22*E22</f>
        <v>96</v>
      </c>
      <c r="K22" s="49">
        <f>A22-30</f>
        <v>40010</v>
      </c>
      <c r="L22" s="47" t="s">
        <v>9</v>
      </c>
    </row>
    <row r="23" spans="1:12" x14ac:dyDescent="0.2">
      <c r="A23" s="44">
        <v>40040</v>
      </c>
      <c r="B23" t="s">
        <v>29</v>
      </c>
      <c r="C23" t="s">
        <v>30</v>
      </c>
      <c r="D23" t="s">
        <v>353</v>
      </c>
      <c r="E23">
        <v>8</v>
      </c>
      <c r="F23" s="34" t="s">
        <v>8</v>
      </c>
      <c r="I23">
        <v>16</v>
      </c>
      <c r="J23" s="33">
        <f>I23*E23</f>
        <v>128</v>
      </c>
      <c r="K23" s="49">
        <f>A23-30</f>
        <v>40010</v>
      </c>
      <c r="L23" s="47" t="s">
        <v>9</v>
      </c>
    </row>
    <row r="24" spans="1:12" x14ac:dyDescent="0.2">
      <c r="A24" s="44">
        <v>40040</v>
      </c>
      <c r="B24" t="s">
        <v>29</v>
      </c>
      <c r="C24" t="s">
        <v>32</v>
      </c>
      <c r="D24" t="s">
        <v>354</v>
      </c>
      <c r="E24">
        <v>8</v>
      </c>
      <c r="F24" s="34" t="s">
        <v>8</v>
      </c>
      <c r="I24">
        <v>16</v>
      </c>
      <c r="J24" s="33">
        <f>I24*E24</f>
        <v>128</v>
      </c>
      <c r="K24" s="49">
        <f>A24-30</f>
        <v>40010</v>
      </c>
      <c r="L24" s="47" t="s">
        <v>9</v>
      </c>
    </row>
    <row r="25" spans="1:12" x14ac:dyDescent="0.2">
      <c r="A25" s="44">
        <v>40040</v>
      </c>
      <c r="B25" t="s">
        <v>29</v>
      </c>
      <c r="C25" t="s">
        <v>34</v>
      </c>
      <c r="D25" t="s">
        <v>355</v>
      </c>
      <c r="E25">
        <v>8</v>
      </c>
      <c r="F25" s="34" t="s">
        <v>8</v>
      </c>
      <c r="I25">
        <v>16</v>
      </c>
      <c r="J25" s="33">
        <f>I25*E25</f>
        <v>128</v>
      </c>
      <c r="K25" s="49">
        <f>A25-30</f>
        <v>40010</v>
      </c>
      <c r="L25" s="47" t="s">
        <v>9</v>
      </c>
    </row>
  </sheetData>
  <pageMargins left="0.78749999999999998" right="0.78749999999999998" top="1.05277777777778" bottom="1.05277777777778" header="0.78749999999999998" footer="0.78749999999999998"/>
  <pageSetup firstPageNumber="0" orientation="landscape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F22" sqref="F22:F25"/>
    </sheetView>
  </sheetViews>
  <sheetFormatPr defaultColWidth="11.5703125" defaultRowHeight="12.75" x14ac:dyDescent="0.2"/>
  <cols>
    <col min="2" max="2" width="15.7109375" customWidth="1"/>
    <col min="3" max="3" width="20" customWidth="1"/>
    <col min="4" max="4" width="18.7109375" customWidth="1"/>
    <col min="7" max="7" width="6.140625" customWidth="1"/>
    <col min="8" max="8" width="5.7109375" customWidth="1"/>
  </cols>
  <sheetData>
    <row r="1" spans="1:12" x14ac:dyDescent="0.2">
      <c r="A1" s="45" t="s">
        <v>539</v>
      </c>
      <c r="B1" t="s">
        <v>540</v>
      </c>
      <c r="C1" t="s">
        <v>541</v>
      </c>
    </row>
    <row r="2" spans="1:12" x14ac:dyDescent="0.2">
      <c r="A2" s="21" t="s">
        <v>378</v>
      </c>
      <c r="B2" s="6" t="s">
        <v>1</v>
      </c>
      <c r="C2" s="6" t="s">
        <v>2</v>
      </c>
      <c r="D2" s="7" t="s">
        <v>536</v>
      </c>
      <c r="E2" s="8" t="s">
        <v>389</v>
      </c>
      <c r="F2" s="9" t="s">
        <v>4</v>
      </c>
      <c r="G2" s="6"/>
      <c r="H2" s="6"/>
      <c r="I2" s="10" t="s">
        <v>537</v>
      </c>
      <c r="J2" s="11" t="s">
        <v>532</v>
      </c>
      <c r="K2" s="46" t="s">
        <v>0</v>
      </c>
      <c r="L2" s="10" t="s">
        <v>538</v>
      </c>
    </row>
    <row r="3" spans="1:12" x14ac:dyDescent="0.2">
      <c r="A3" s="48">
        <v>39918</v>
      </c>
      <c r="B3" t="s">
        <v>66</v>
      </c>
      <c r="C3" t="s">
        <v>67</v>
      </c>
      <c r="D3" t="s">
        <v>68</v>
      </c>
      <c r="E3">
        <v>6</v>
      </c>
      <c r="F3" s="47" t="s">
        <v>8</v>
      </c>
      <c r="I3">
        <v>8</v>
      </c>
      <c r="J3" s="33">
        <f t="shared" ref="J3:J14" si="0">E3*I3</f>
        <v>48</v>
      </c>
      <c r="K3" s="48">
        <f>A3-60</f>
        <v>39858</v>
      </c>
      <c r="L3" t="s">
        <v>69</v>
      </c>
    </row>
    <row r="4" spans="1:12" x14ac:dyDescent="0.2">
      <c r="A4" s="48">
        <v>39918</v>
      </c>
      <c r="B4" t="s">
        <v>66</v>
      </c>
      <c r="C4" t="s">
        <v>70</v>
      </c>
      <c r="D4" t="s">
        <v>71</v>
      </c>
      <c r="E4">
        <v>8</v>
      </c>
      <c r="F4" s="47" t="s">
        <v>8</v>
      </c>
      <c r="I4">
        <v>8</v>
      </c>
      <c r="J4" s="33">
        <f t="shared" si="0"/>
        <v>64</v>
      </c>
      <c r="K4" s="48">
        <f>A4-60</f>
        <v>39858</v>
      </c>
      <c r="L4" t="s">
        <v>69</v>
      </c>
    </row>
    <row r="5" spans="1:12" x14ac:dyDescent="0.2">
      <c r="A5" s="48">
        <v>39918</v>
      </c>
      <c r="B5" t="s">
        <v>66</v>
      </c>
      <c r="C5" t="s">
        <v>72</v>
      </c>
      <c r="D5" t="s">
        <v>73</v>
      </c>
      <c r="E5">
        <v>8</v>
      </c>
      <c r="F5" s="47" t="s">
        <v>8</v>
      </c>
      <c r="I5">
        <v>8</v>
      </c>
      <c r="J5" s="33">
        <f t="shared" si="0"/>
        <v>64</v>
      </c>
      <c r="K5" s="48">
        <f>A5-60</f>
        <v>39858</v>
      </c>
      <c r="L5" t="s">
        <v>69</v>
      </c>
    </row>
    <row r="6" spans="1:12" x14ac:dyDescent="0.2">
      <c r="A6" s="48">
        <v>39934</v>
      </c>
      <c r="B6" t="s">
        <v>77</v>
      </c>
      <c r="C6" t="s">
        <v>96</v>
      </c>
      <c r="D6" t="s">
        <v>97</v>
      </c>
      <c r="E6">
        <v>6</v>
      </c>
      <c r="F6" s="47" t="s">
        <v>8</v>
      </c>
      <c r="I6">
        <v>8</v>
      </c>
      <c r="J6" s="33">
        <f t="shared" si="0"/>
        <v>48</v>
      </c>
      <c r="K6" s="48">
        <f>A6-60</f>
        <v>39874</v>
      </c>
      <c r="L6" t="s">
        <v>69</v>
      </c>
    </row>
    <row r="7" spans="1:12" x14ac:dyDescent="0.2">
      <c r="A7" s="48">
        <v>39934</v>
      </c>
      <c r="B7" t="s">
        <v>77</v>
      </c>
      <c r="C7" t="s">
        <v>79</v>
      </c>
      <c r="D7" t="s">
        <v>101</v>
      </c>
      <c r="E7">
        <v>4</v>
      </c>
      <c r="F7" s="47" t="s">
        <v>8</v>
      </c>
      <c r="I7">
        <v>8</v>
      </c>
      <c r="J7" s="33">
        <f t="shared" si="0"/>
        <v>32</v>
      </c>
      <c r="K7" s="48">
        <f>A7-60</f>
        <v>39874</v>
      </c>
      <c r="L7" t="s">
        <v>69</v>
      </c>
    </row>
    <row r="8" spans="1:12" x14ac:dyDescent="0.2">
      <c r="A8" s="48">
        <v>39934</v>
      </c>
      <c r="B8" t="s">
        <v>130</v>
      </c>
      <c r="C8" t="s">
        <v>131</v>
      </c>
      <c r="D8" t="s">
        <v>86</v>
      </c>
      <c r="E8">
        <v>10</v>
      </c>
      <c r="F8" s="47" t="s">
        <v>8</v>
      </c>
      <c r="I8">
        <v>8</v>
      </c>
      <c r="J8" s="33">
        <f t="shared" si="0"/>
        <v>80</v>
      </c>
      <c r="K8" s="48">
        <f>A8-36</f>
        <v>39898</v>
      </c>
      <c r="L8" t="s">
        <v>69</v>
      </c>
    </row>
    <row r="9" spans="1:12" x14ac:dyDescent="0.2">
      <c r="A9" s="48">
        <v>39934</v>
      </c>
      <c r="B9" t="s">
        <v>130</v>
      </c>
      <c r="C9" t="s">
        <v>132</v>
      </c>
      <c r="D9" t="s">
        <v>7</v>
      </c>
      <c r="E9">
        <v>10</v>
      </c>
      <c r="F9" s="47" t="s">
        <v>8</v>
      </c>
      <c r="I9">
        <v>8</v>
      </c>
      <c r="J9" s="33">
        <f t="shared" si="0"/>
        <v>80</v>
      </c>
      <c r="K9" s="48">
        <f>A9-36</f>
        <v>39898</v>
      </c>
      <c r="L9" t="s">
        <v>69</v>
      </c>
    </row>
    <row r="10" spans="1:12" x14ac:dyDescent="0.2">
      <c r="A10" s="48">
        <v>40040</v>
      </c>
      <c r="B10" t="s">
        <v>350</v>
      </c>
      <c r="D10" t="s">
        <v>351</v>
      </c>
      <c r="E10">
        <v>6</v>
      </c>
      <c r="F10" s="47" t="s">
        <v>8</v>
      </c>
      <c r="I10">
        <v>30</v>
      </c>
      <c r="J10" s="33">
        <f t="shared" si="0"/>
        <v>180</v>
      </c>
      <c r="K10" s="48">
        <f>A10-30</f>
        <v>40010</v>
      </c>
      <c r="L10" t="s">
        <v>69</v>
      </c>
    </row>
    <row r="11" spans="1:12" x14ac:dyDescent="0.2">
      <c r="A11" s="48">
        <v>40061</v>
      </c>
      <c r="B11" t="s">
        <v>356</v>
      </c>
      <c r="D11" t="s">
        <v>357</v>
      </c>
      <c r="E11">
        <v>2</v>
      </c>
      <c r="F11" s="47" t="s">
        <v>8</v>
      </c>
      <c r="I11">
        <v>30</v>
      </c>
      <c r="J11" s="33">
        <f t="shared" si="0"/>
        <v>60</v>
      </c>
      <c r="K11" s="48">
        <f>A11-30</f>
        <v>40031</v>
      </c>
      <c r="L11" t="s">
        <v>69</v>
      </c>
    </row>
    <row r="12" spans="1:12" x14ac:dyDescent="0.2">
      <c r="A12" s="48">
        <v>40061</v>
      </c>
      <c r="B12" t="s">
        <v>13</v>
      </c>
      <c r="C12" t="s">
        <v>162</v>
      </c>
      <c r="D12" t="s">
        <v>363</v>
      </c>
      <c r="E12">
        <v>6</v>
      </c>
      <c r="F12" s="47" t="s">
        <v>8</v>
      </c>
      <c r="I12">
        <v>30</v>
      </c>
      <c r="J12" s="33">
        <f t="shared" si="0"/>
        <v>180</v>
      </c>
      <c r="K12" s="48">
        <f>A12-30</f>
        <v>40031</v>
      </c>
      <c r="L12" t="s">
        <v>69</v>
      </c>
    </row>
    <row r="13" spans="1:12" x14ac:dyDescent="0.2">
      <c r="A13" s="48">
        <v>40068</v>
      </c>
      <c r="B13" t="s">
        <v>356</v>
      </c>
      <c r="D13" t="s">
        <v>366</v>
      </c>
      <c r="E13">
        <v>4</v>
      </c>
      <c r="F13" s="47" t="s">
        <v>8</v>
      </c>
      <c r="I13">
        <v>30</v>
      </c>
      <c r="J13" s="33">
        <f t="shared" si="0"/>
        <v>120</v>
      </c>
      <c r="K13" s="48">
        <f>A13-30</f>
        <v>40038</v>
      </c>
      <c r="L13" t="s">
        <v>69</v>
      </c>
    </row>
    <row r="14" spans="1:12" x14ac:dyDescent="0.2">
      <c r="A14" s="48">
        <v>40068</v>
      </c>
      <c r="B14" t="s">
        <v>13</v>
      </c>
      <c r="C14" t="s">
        <v>164</v>
      </c>
      <c r="D14" t="s">
        <v>370</v>
      </c>
      <c r="E14">
        <v>4</v>
      </c>
      <c r="F14" s="47" t="s">
        <v>8</v>
      </c>
      <c r="I14">
        <v>30</v>
      </c>
      <c r="J14" s="33">
        <f t="shared" si="0"/>
        <v>120</v>
      </c>
      <c r="K14" s="48">
        <f>A14-30</f>
        <v>40038</v>
      </c>
      <c r="L14" t="s">
        <v>69</v>
      </c>
    </row>
    <row r="15" spans="1:12" x14ac:dyDescent="0.2">
      <c r="A15" s="48">
        <v>40068</v>
      </c>
      <c r="B15" t="s">
        <v>504</v>
      </c>
      <c r="D15" t="s">
        <v>404</v>
      </c>
      <c r="E15">
        <v>2</v>
      </c>
      <c r="F15" s="47" t="s">
        <v>379</v>
      </c>
      <c r="K15" s="48"/>
      <c r="L15" t="s">
        <v>69</v>
      </c>
    </row>
    <row r="16" spans="1:12" x14ac:dyDescent="0.2">
      <c r="A16" s="48">
        <v>40068</v>
      </c>
      <c r="B16" t="s">
        <v>505</v>
      </c>
      <c r="C16" t="s">
        <v>506</v>
      </c>
      <c r="D16" t="s">
        <v>406</v>
      </c>
      <c r="E16">
        <v>2</v>
      </c>
      <c r="F16" s="47" t="s">
        <v>379</v>
      </c>
      <c r="K16" s="48"/>
      <c r="L16" t="s">
        <v>69</v>
      </c>
    </row>
    <row r="17" spans="1:12" x14ac:dyDescent="0.2">
      <c r="A17" s="48">
        <v>40075</v>
      </c>
      <c r="B17" t="s">
        <v>518</v>
      </c>
      <c r="D17" t="s">
        <v>519</v>
      </c>
      <c r="E17">
        <v>2</v>
      </c>
      <c r="F17" s="47" t="s">
        <v>379</v>
      </c>
      <c r="K17" s="48"/>
      <c r="L17" t="s">
        <v>69</v>
      </c>
    </row>
    <row r="18" spans="1:12" x14ac:dyDescent="0.2">
      <c r="A18" s="48">
        <v>40075</v>
      </c>
      <c r="B18" t="s">
        <v>505</v>
      </c>
      <c r="C18" t="s">
        <v>506</v>
      </c>
      <c r="D18" t="s">
        <v>422</v>
      </c>
      <c r="E18">
        <v>2</v>
      </c>
      <c r="F18" s="47" t="s">
        <v>379</v>
      </c>
      <c r="K18" s="48"/>
      <c r="L18" t="s">
        <v>69</v>
      </c>
    </row>
    <row r="19" spans="1:12" x14ac:dyDescent="0.2">
      <c r="A19" s="48">
        <v>40075</v>
      </c>
      <c r="B19" t="s">
        <v>517</v>
      </c>
      <c r="D19" t="s">
        <v>95</v>
      </c>
      <c r="E19">
        <v>2</v>
      </c>
      <c r="F19" s="47" t="s">
        <v>379</v>
      </c>
      <c r="K19" s="48"/>
      <c r="L19" t="s">
        <v>69</v>
      </c>
    </row>
    <row r="20" spans="1:12" x14ac:dyDescent="0.2">
      <c r="A20" s="48">
        <v>40075</v>
      </c>
      <c r="B20" t="s">
        <v>356</v>
      </c>
      <c r="D20" t="s">
        <v>371</v>
      </c>
      <c r="E20">
        <v>2</v>
      </c>
      <c r="F20" s="47" t="s">
        <v>8</v>
      </c>
      <c r="I20">
        <v>30</v>
      </c>
      <c r="J20" s="33">
        <f>E20*I20</f>
        <v>60</v>
      </c>
      <c r="K20" s="48">
        <f>A20-30</f>
        <v>40045</v>
      </c>
      <c r="L20" t="s">
        <v>69</v>
      </c>
    </row>
    <row r="21" spans="1:12" x14ac:dyDescent="0.2">
      <c r="A21" s="48">
        <v>40075</v>
      </c>
      <c r="B21" t="s">
        <v>372</v>
      </c>
      <c r="D21" t="s">
        <v>46</v>
      </c>
      <c r="E21">
        <v>4</v>
      </c>
      <c r="F21" s="47" t="s">
        <v>8</v>
      </c>
      <c r="I21">
        <v>30</v>
      </c>
      <c r="J21" s="33">
        <f>E21*I21</f>
        <v>120</v>
      </c>
      <c r="K21" s="48">
        <f>A21-30</f>
        <v>40045</v>
      </c>
      <c r="L21" t="s">
        <v>69</v>
      </c>
    </row>
    <row r="22" spans="1:12" x14ac:dyDescent="0.2">
      <c r="A22" s="48">
        <v>40075</v>
      </c>
      <c r="B22" t="s">
        <v>520</v>
      </c>
      <c r="D22" t="s">
        <v>521</v>
      </c>
      <c r="E22">
        <v>2</v>
      </c>
      <c r="F22" s="47" t="s">
        <v>379</v>
      </c>
      <c r="K22" s="48"/>
      <c r="L22" t="s">
        <v>69</v>
      </c>
    </row>
    <row r="23" spans="1:12" x14ac:dyDescent="0.2">
      <c r="A23" s="48">
        <v>40082</v>
      </c>
      <c r="B23" t="s">
        <v>517</v>
      </c>
      <c r="D23" t="s">
        <v>401</v>
      </c>
      <c r="E23">
        <v>2</v>
      </c>
      <c r="F23" s="47" t="s">
        <v>379</v>
      </c>
      <c r="K23" s="48"/>
      <c r="L23" t="s">
        <v>69</v>
      </c>
    </row>
    <row r="24" spans="1:12" x14ac:dyDescent="0.2">
      <c r="A24" s="48">
        <v>40082</v>
      </c>
      <c r="B24" t="s">
        <v>520</v>
      </c>
      <c r="D24" t="s">
        <v>503</v>
      </c>
      <c r="E24">
        <v>2</v>
      </c>
      <c r="F24" s="47" t="s">
        <v>379</v>
      </c>
      <c r="K24" s="48"/>
      <c r="L24" t="s">
        <v>69</v>
      </c>
    </row>
    <row r="25" spans="1:12" x14ac:dyDescent="0.2">
      <c r="A25" s="48">
        <v>40082</v>
      </c>
      <c r="B25" t="s">
        <v>518</v>
      </c>
      <c r="D25" t="s">
        <v>526</v>
      </c>
      <c r="E25">
        <v>2</v>
      </c>
      <c r="F25" s="47" t="s">
        <v>379</v>
      </c>
      <c r="K25" s="48"/>
      <c r="L25" t="s">
        <v>69</v>
      </c>
    </row>
    <row r="26" spans="1:12" x14ac:dyDescent="0.2">
      <c r="A26" s="48">
        <v>40082</v>
      </c>
      <c r="B26" t="s">
        <v>372</v>
      </c>
      <c r="D26" t="s">
        <v>63</v>
      </c>
      <c r="E26">
        <v>4</v>
      </c>
      <c r="F26" s="47" t="s">
        <v>8</v>
      </c>
      <c r="I26">
        <v>30</v>
      </c>
      <c r="J26" s="33">
        <f>E26*I26</f>
        <v>120</v>
      </c>
      <c r="K26" s="48">
        <f>A26-30</f>
        <v>40052</v>
      </c>
      <c r="L26" t="s">
        <v>69</v>
      </c>
    </row>
    <row r="27" spans="1:12" x14ac:dyDescent="0.2">
      <c r="A27" s="48">
        <v>40082</v>
      </c>
      <c r="B27" t="s">
        <v>505</v>
      </c>
      <c r="C27" t="s">
        <v>506</v>
      </c>
      <c r="D27" t="s">
        <v>398</v>
      </c>
      <c r="E27">
        <v>2</v>
      </c>
      <c r="F27" s="47" t="s">
        <v>379</v>
      </c>
      <c r="K27" s="48"/>
      <c r="L27" t="s">
        <v>69</v>
      </c>
    </row>
    <row r="53" spans="1:1" x14ac:dyDescent="0.2">
      <c r="A53" s="48"/>
    </row>
    <row r="54" spans="1:1" x14ac:dyDescent="0.2">
      <c r="A54" s="48"/>
    </row>
    <row r="55" spans="1:1" x14ac:dyDescent="0.2">
      <c r="A55" s="48"/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24" sqref="B24"/>
    </sheetView>
  </sheetViews>
  <sheetFormatPr defaultColWidth="11.5703125" defaultRowHeight="12.75" x14ac:dyDescent="0.2"/>
  <cols>
    <col min="2" max="2" width="14" customWidth="1"/>
    <col min="3" max="3" width="15.140625" customWidth="1"/>
    <col min="4" max="4" width="20.28515625" customWidth="1"/>
    <col min="8" max="8" width="1.42578125" customWidth="1"/>
    <col min="11" max="11" width="13.28515625" customWidth="1"/>
  </cols>
  <sheetData>
    <row r="1" spans="1:12" x14ac:dyDescent="0.2">
      <c r="A1" s="45" t="s">
        <v>542</v>
      </c>
      <c r="B1" t="s">
        <v>543</v>
      </c>
    </row>
    <row r="2" spans="1:12" x14ac:dyDescent="0.2">
      <c r="A2" s="21" t="s">
        <v>378</v>
      </c>
      <c r="B2" s="6" t="s">
        <v>1</v>
      </c>
      <c r="C2" s="6" t="s">
        <v>2</v>
      </c>
      <c r="D2" s="7" t="s">
        <v>536</v>
      </c>
      <c r="E2" s="8" t="s">
        <v>389</v>
      </c>
      <c r="F2" s="9" t="s">
        <v>4</v>
      </c>
      <c r="G2" s="6"/>
      <c r="H2" s="6"/>
      <c r="I2" s="10" t="s">
        <v>537</v>
      </c>
      <c r="J2" s="11" t="s">
        <v>532</v>
      </c>
      <c r="K2" s="46" t="s">
        <v>0</v>
      </c>
      <c r="L2" s="10" t="s">
        <v>538</v>
      </c>
    </row>
    <row r="3" spans="1:12" x14ac:dyDescent="0.2">
      <c r="A3" s="48">
        <v>39920</v>
      </c>
      <c r="B3" t="s">
        <v>80</v>
      </c>
      <c r="C3" t="s">
        <v>85</v>
      </c>
      <c r="D3" t="s">
        <v>86</v>
      </c>
      <c r="E3">
        <v>10</v>
      </c>
      <c r="F3" s="47" t="s">
        <v>8</v>
      </c>
      <c r="I3">
        <v>2</v>
      </c>
      <c r="J3" s="33">
        <f t="shared" ref="J3:J10" si="0">E3*I3</f>
        <v>20</v>
      </c>
      <c r="K3" s="48">
        <f t="shared" ref="K3:K10" si="1">A3-60</f>
        <v>39860</v>
      </c>
      <c r="L3" t="s">
        <v>83</v>
      </c>
    </row>
    <row r="4" spans="1:12" x14ac:dyDescent="0.2">
      <c r="A4" s="48">
        <v>39920</v>
      </c>
      <c r="B4" t="s">
        <v>80</v>
      </c>
      <c r="C4" t="s">
        <v>89</v>
      </c>
      <c r="D4" t="s">
        <v>90</v>
      </c>
      <c r="E4">
        <v>4</v>
      </c>
      <c r="F4" s="47" t="s">
        <v>8</v>
      </c>
      <c r="I4">
        <v>2</v>
      </c>
      <c r="J4" s="33">
        <f t="shared" si="0"/>
        <v>8</v>
      </c>
      <c r="K4" s="48">
        <f t="shared" si="1"/>
        <v>39860</v>
      </c>
      <c r="L4" t="s">
        <v>83</v>
      </c>
    </row>
    <row r="5" spans="1:12" x14ac:dyDescent="0.2">
      <c r="A5" s="48">
        <v>39920</v>
      </c>
      <c r="B5" t="s">
        <v>80</v>
      </c>
      <c r="C5" t="s">
        <v>92</v>
      </c>
      <c r="D5" t="s">
        <v>93</v>
      </c>
      <c r="E5">
        <v>10</v>
      </c>
      <c r="F5" s="47" t="s">
        <v>8</v>
      </c>
      <c r="I5">
        <v>2</v>
      </c>
      <c r="J5" s="33">
        <f t="shared" si="0"/>
        <v>20</v>
      </c>
      <c r="K5" s="48">
        <f t="shared" si="1"/>
        <v>39860</v>
      </c>
      <c r="L5" t="s">
        <v>83</v>
      </c>
    </row>
    <row r="6" spans="1:12" x14ac:dyDescent="0.2">
      <c r="A6" s="48">
        <v>39920</v>
      </c>
      <c r="B6" t="s">
        <v>80</v>
      </c>
      <c r="C6" t="s">
        <v>87</v>
      </c>
      <c r="D6" t="s">
        <v>7</v>
      </c>
      <c r="E6">
        <v>10</v>
      </c>
      <c r="F6" s="47" t="s">
        <v>8</v>
      </c>
      <c r="I6">
        <v>2</v>
      </c>
      <c r="J6" s="33">
        <f t="shared" si="0"/>
        <v>20</v>
      </c>
      <c r="K6" s="48">
        <f t="shared" si="1"/>
        <v>39860</v>
      </c>
      <c r="L6" t="s">
        <v>83</v>
      </c>
    </row>
    <row r="7" spans="1:12" x14ac:dyDescent="0.2">
      <c r="A7" s="48">
        <v>39920</v>
      </c>
      <c r="B7" t="s">
        <v>80</v>
      </c>
      <c r="C7" t="s">
        <v>81</v>
      </c>
      <c r="D7" t="s">
        <v>82</v>
      </c>
      <c r="E7">
        <v>8</v>
      </c>
      <c r="F7" s="47" t="s">
        <v>8</v>
      </c>
      <c r="I7">
        <v>2</v>
      </c>
      <c r="J7" s="33">
        <f t="shared" si="0"/>
        <v>16</v>
      </c>
      <c r="K7" s="48">
        <f t="shared" si="1"/>
        <v>39860</v>
      </c>
      <c r="L7" t="s">
        <v>83</v>
      </c>
    </row>
    <row r="8" spans="1:12" x14ac:dyDescent="0.2">
      <c r="A8" s="48">
        <v>39934</v>
      </c>
      <c r="B8" t="s">
        <v>77</v>
      </c>
      <c r="C8" t="s">
        <v>100</v>
      </c>
      <c r="D8" t="s">
        <v>101</v>
      </c>
      <c r="E8">
        <v>4</v>
      </c>
      <c r="F8" s="47" t="s">
        <v>8</v>
      </c>
      <c r="I8">
        <v>2</v>
      </c>
      <c r="J8" s="33">
        <f t="shared" si="0"/>
        <v>8</v>
      </c>
      <c r="K8" s="48">
        <f t="shared" si="1"/>
        <v>39874</v>
      </c>
      <c r="L8" t="s">
        <v>83</v>
      </c>
    </row>
    <row r="9" spans="1:12" x14ac:dyDescent="0.2">
      <c r="A9" s="48">
        <v>39934</v>
      </c>
      <c r="B9" t="s">
        <v>77</v>
      </c>
      <c r="C9" t="s">
        <v>98</v>
      </c>
      <c r="D9" t="s">
        <v>99</v>
      </c>
      <c r="E9">
        <v>4</v>
      </c>
      <c r="F9" s="47" t="s">
        <v>8</v>
      </c>
      <c r="I9">
        <v>2</v>
      </c>
      <c r="J9" s="33">
        <f t="shared" si="0"/>
        <v>8</v>
      </c>
      <c r="K9" s="48">
        <f t="shared" si="1"/>
        <v>39874</v>
      </c>
      <c r="L9" t="s">
        <v>83</v>
      </c>
    </row>
    <row r="10" spans="1:12" x14ac:dyDescent="0.2">
      <c r="A10" s="48">
        <v>39934</v>
      </c>
      <c r="B10" t="s">
        <v>77</v>
      </c>
      <c r="C10" t="s">
        <v>94</v>
      </c>
      <c r="D10" t="s">
        <v>95</v>
      </c>
      <c r="E10">
        <v>2</v>
      </c>
      <c r="F10" s="47" t="s">
        <v>8</v>
      </c>
      <c r="I10">
        <v>2</v>
      </c>
      <c r="J10" s="33">
        <f t="shared" si="0"/>
        <v>4</v>
      </c>
      <c r="K10" s="48">
        <f t="shared" si="1"/>
        <v>39874</v>
      </c>
      <c r="L10" t="s">
        <v>83</v>
      </c>
    </row>
    <row r="11" spans="1:12" x14ac:dyDescent="0.2">
      <c r="A11" s="48">
        <v>40075</v>
      </c>
      <c r="B11" t="s">
        <v>522</v>
      </c>
      <c r="C11" t="s">
        <v>403</v>
      </c>
      <c r="D11" t="s">
        <v>366</v>
      </c>
      <c r="E11">
        <v>4</v>
      </c>
      <c r="F11" s="47" t="s">
        <v>379</v>
      </c>
      <c r="J11" s="33"/>
      <c r="K11" s="48"/>
      <c r="L11" t="s">
        <v>83</v>
      </c>
    </row>
    <row r="12" spans="1:12" x14ac:dyDescent="0.2">
      <c r="A12" s="48">
        <v>40075</v>
      </c>
      <c r="B12" t="s">
        <v>522</v>
      </c>
      <c r="C12" t="s">
        <v>523</v>
      </c>
      <c r="D12" t="s">
        <v>524</v>
      </c>
      <c r="E12">
        <v>4</v>
      </c>
      <c r="F12" s="47" t="s">
        <v>379</v>
      </c>
      <c r="J12" s="33"/>
      <c r="K12" s="48"/>
      <c r="L12" t="s">
        <v>83</v>
      </c>
    </row>
    <row r="13" spans="1:12" x14ac:dyDescent="0.2">
      <c r="A13" s="48">
        <v>40082</v>
      </c>
      <c r="B13" t="s">
        <v>522</v>
      </c>
      <c r="C13" t="s">
        <v>430</v>
      </c>
      <c r="D13" t="s">
        <v>527</v>
      </c>
      <c r="E13">
        <v>6</v>
      </c>
      <c r="F13" s="47" t="s">
        <v>379</v>
      </c>
      <c r="J13" s="33"/>
      <c r="K13" s="48"/>
      <c r="L13" t="s">
        <v>83</v>
      </c>
    </row>
    <row r="14" spans="1:12" x14ac:dyDescent="0.2">
      <c r="A14" s="48">
        <v>40061</v>
      </c>
      <c r="B14" t="s">
        <v>410</v>
      </c>
      <c r="C14" t="s">
        <v>413</v>
      </c>
      <c r="D14" t="s">
        <v>406</v>
      </c>
      <c r="E14">
        <v>2</v>
      </c>
      <c r="F14" s="47" t="s">
        <v>379</v>
      </c>
      <c r="J14" s="33"/>
      <c r="K14" s="48"/>
      <c r="L14" t="s">
        <v>83</v>
      </c>
    </row>
    <row r="15" spans="1:12" x14ac:dyDescent="0.2">
      <c r="A15" s="48">
        <v>40068</v>
      </c>
      <c r="B15" t="s">
        <v>410</v>
      </c>
      <c r="C15" t="s">
        <v>411</v>
      </c>
      <c r="D15" t="s">
        <v>99</v>
      </c>
      <c r="E15">
        <v>4</v>
      </c>
      <c r="F15" s="47" t="s">
        <v>379</v>
      </c>
      <c r="J15" s="33"/>
      <c r="K15" s="48"/>
      <c r="L15" t="s">
        <v>83</v>
      </c>
    </row>
    <row r="16" spans="1:12" x14ac:dyDescent="0.2">
      <c r="A16" s="48">
        <v>40068</v>
      </c>
      <c r="B16" t="s">
        <v>410</v>
      </c>
      <c r="C16" t="s">
        <v>413</v>
      </c>
      <c r="D16" t="s">
        <v>404</v>
      </c>
      <c r="E16">
        <v>2</v>
      </c>
      <c r="F16" s="47" t="s">
        <v>379</v>
      </c>
      <c r="K16" s="48"/>
      <c r="L16" t="s">
        <v>83</v>
      </c>
    </row>
    <row r="17" spans="1:12" x14ac:dyDescent="0.2">
      <c r="A17" s="48">
        <v>40068</v>
      </c>
      <c r="B17" t="s">
        <v>507</v>
      </c>
      <c r="C17" t="s">
        <v>508</v>
      </c>
      <c r="D17" t="s">
        <v>509</v>
      </c>
      <c r="E17">
        <v>12</v>
      </c>
      <c r="F17" s="47" t="s">
        <v>379</v>
      </c>
      <c r="J17" s="33"/>
      <c r="K17" s="48"/>
      <c r="L17" t="s">
        <v>83</v>
      </c>
    </row>
    <row r="18" spans="1:12" x14ac:dyDescent="0.2">
      <c r="A18" s="48">
        <v>39995</v>
      </c>
      <c r="B18" t="s">
        <v>106</v>
      </c>
      <c r="C18" t="s">
        <v>108</v>
      </c>
      <c r="D18" t="s">
        <v>180</v>
      </c>
      <c r="E18">
        <v>3</v>
      </c>
      <c r="F18" s="47" t="s">
        <v>8</v>
      </c>
      <c r="I18">
        <v>30</v>
      </c>
      <c r="J18" s="33">
        <f>E18*I18</f>
        <v>90</v>
      </c>
      <c r="K18" s="48">
        <f>A18-90</f>
        <v>39905</v>
      </c>
      <c r="L18" t="s">
        <v>83</v>
      </c>
    </row>
    <row r="19" spans="1:12" x14ac:dyDescent="0.2">
      <c r="A19" s="48">
        <v>39995</v>
      </c>
      <c r="B19" t="s">
        <v>106</v>
      </c>
      <c r="C19" t="s">
        <v>181</v>
      </c>
      <c r="D19" t="s">
        <v>182</v>
      </c>
      <c r="E19">
        <v>3</v>
      </c>
      <c r="F19" s="47" t="s">
        <v>8</v>
      </c>
      <c r="I19">
        <v>30</v>
      </c>
      <c r="J19" s="33">
        <f>E19*I19</f>
        <v>90</v>
      </c>
      <c r="K19" s="48">
        <f>A19-90</f>
        <v>39905</v>
      </c>
      <c r="L19" t="s">
        <v>83</v>
      </c>
    </row>
    <row r="20" spans="1:12" x14ac:dyDescent="0.2">
      <c r="A20" s="48">
        <v>40061</v>
      </c>
      <c r="B20" t="s">
        <v>499</v>
      </c>
      <c r="C20" t="s">
        <v>500</v>
      </c>
      <c r="D20" t="s">
        <v>501</v>
      </c>
      <c r="E20">
        <v>2</v>
      </c>
      <c r="F20" s="47" t="s">
        <v>379</v>
      </c>
      <c r="J20" s="33"/>
      <c r="K20" s="48"/>
      <c r="L20" t="s">
        <v>83</v>
      </c>
    </row>
    <row r="21" spans="1:12" x14ac:dyDescent="0.2">
      <c r="A21" s="48">
        <v>40061</v>
      </c>
      <c r="B21" t="s">
        <v>496</v>
      </c>
      <c r="C21" t="s">
        <v>497</v>
      </c>
      <c r="D21" t="s">
        <v>498</v>
      </c>
      <c r="E21">
        <v>2</v>
      </c>
      <c r="F21" s="47" t="s">
        <v>379</v>
      </c>
      <c r="J21" s="33"/>
      <c r="K21" s="48"/>
      <c r="L21" t="s">
        <v>83</v>
      </c>
    </row>
    <row r="22" spans="1:12" x14ac:dyDescent="0.2">
      <c r="A22" s="48">
        <v>40068</v>
      </c>
      <c r="B22" t="s">
        <v>496</v>
      </c>
      <c r="C22" t="s">
        <v>497</v>
      </c>
      <c r="D22" t="s">
        <v>510</v>
      </c>
      <c r="E22">
        <v>2</v>
      </c>
      <c r="F22" s="47" t="s">
        <v>379</v>
      </c>
      <c r="K22" s="48"/>
    </row>
    <row r="23" spans="1:12" x14ac:dyDescent="0.2">
      <c r="A23" s="48">
        <v>40061</v>
      </c>
      <c r="B23" t="s">
        <v>364</v>
      </c>
      <c r="C23" t="s">
        <v>42</v>
      </c>
      <c r="D23" t="s">
        <v>365</v>
      </c>
      <c r="E23">
        <v>2</v>
      </c>
      <c r="F23" s="47" t="s">
        <v>8</v>
      </c>
      <c r="I23">
        <v>30</v>
      </c>
      <c r="J23" s="33">
        <f>E23*I23</f>
        <v>60</v>
      </c>
      <c r="K23" s="48">
        <f>A23-30</f>
        <v>40031</v>
      </c>
      <c r="L23" t="s">
        <v>83</v>
      </c>
    </row>
    <row r="24" spans="1:12" x14ac:dyDescent="0.2">
      <c r="A24" s="48">
        <v>40068</v>
      </c>
      <c r="B24" t="s">
        <v>364</v>
      </c>
      <c r="C24" t="s">
        <v>42</v>
      </c>
      <c r="D24" t="s">
        <v>370</v>
      </c>
      <c r="E24">
        <v>4</v>
      </c>
      <c r="F24" s="47" t="s">
        <v>8</v>
      </c>
      <c r="I24">
        <v>30</v>
      </c>
      <c r="J24" s="33">
        <f>E24*I24</f>
        <v>120</v>
      </c>
      <c r="K24" s="48">
        <f>A24-30</f>
        <v>40038</v>
      </c>
    </row>
    <row r="25" spans="1:12" x14ac:dyDescent="0.2">
      <c r="F25" s="47"/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/>
  </sheetViews>
  <sheetFormatPr defaultColWidth="11.5703125" defaultRowHeight="12.75" x14ac:dyDescent="0.2"/>
  <cols>
    <col min="2" max="2" width="13.5703125" customWidth="1"/>
    <col min="3" max="3" width="20.28515625" customWidth="1"/>
    <col min="4" max="4" width="14.140625" customWidth="1"/>
    <col min="8" max="8" width="0" hidden="1" customWidth="1"/>
    <col min="11" max="11" width="13.28515625" customWidth="1"/>
  </cols>
  <sheetData>
    <row r="1" spans="1:12" x14ac:dyDescent="0.2">
      <c r="A1" s="45" t="s">
        <v>549</v>
      </c>
      <c r="B1" t="s">
        <v>544</v>
      </c>
      <c r="C1" t="s">
        <v>545</v>
      </c>
    </row>
    <row r="2" spans="1:12" x14ac:dyDescent="0.2">
      <c r="A2" s="21" t="s">
        <v>378</v>
      </c>
      <c r="B2" s="6" t="s">
        <v>1</v>
      </c>
      <c r="C2" s="6" t="s">
        <v>2</v>
      </c>
      <c r="D2" s="7" t="s">
        <v>536</v>
      </c>
      <c r="E2" s="8" t="s">
        <v>389</v>
      </c>
      <c r="F2" s="9" t="s">
        <v>4</v>
      </c>
      <c r="G2" s="6"/>
      <c r="H2" s="6"/>
      <c r="I2" s="10" t="s">
        <v>537</v>
      </c>
      <c r="J2" s="11" t="s">
        <v>532</v>
      </c>
      <c r="K2" s="46" t="s">
        <v>0</v>
      </c>
      <c r="L2" s="10" t="s">
        <v>538</v>
      </c>
    </row>
    <row r="3" spans="1:12" x14ac:dyDescent="0.2">
      <c r="A3" s="48">
        <v>39847</v>
      </c>
      <c r="B3" t="s">
        <v>410</v>
      </c>
      <c r="C3" t="s">
        <v>413</v>
      </c>
      <c r="D3" t="s">
        <v>414</v>
      </c>
      <c r="E3">
        <v>2</v>
      </c>
      <c r="F3" s="47" t="s">
        <v>379</v>
      </c>
      <c r="L3" t="s">
        <v>23</v>
      </c>
    </row>
    <row r="4" spans="1:12" x14ac:dyDescent="0.2">
      <c r="A4" s="48">
        <v>39847</v>
      </c>
      <c r="B4" t="s">
        <v>410</v>
      </c>
      <c r="C4" t="s">
        <v>411</v>
      </c>
      <c r="D4" t="s">
        <v>412</v>
      </c>
      <c r="E4">
        <v>2</v>
      </c>
      <c r="F4" s="47" t="s">
        <v>379</v>
      </c>
      <c r="L4" t="s">
        <v>23</v>
      </c>
    </row>
    <row r="5" spans="1:12" x14ac:dyDescent="0.2">
      <c r="A5" s="48">
        <v>39848</v>
      </c>
      <c r="B5" t="s">
        <v>418</v>
      </c>
      <c r="C5" t="s">
        <v>419</v>
      </c>
      <c r="D5" t="s">
        <v>420</v>
      </c>
      <c r="E5">
        <v>6</v>
      </c>
      <c r="F5" s="47" t="s">
        <v>379</v>
      </c>
      <c r="L5" t="s">
        <v>23</v>
      </c>
    </row>
    <row r="6" spans="1:12" x14ac:dyDescent="0.2">
      <c r="A6" s="48">
        <v>39861</v>
      </c>
      <c r="B6" t="s">
        <v>20</v>
      </c>
      <c r="C6" t="s">
        <v>24</v>
      </c>
      <c r="D6" t="s">
        <v>25</v>
      </c>
      <c r="E6">
        <v>4</v>
      </c>
      <c r="F6" s="47" t="s">
        <v>8</v>
      </c>
      <c r="I6">
        <v>30</v>
      </c>
      <c r="J6" s="33">
        <f t="shared" ref="J6:J13" si="0">SUM(E6*I6)</f>
        <v>120</v>
      </c>
      <c r="K6" s="48">
        <f t="shared" ref="K6:K13" si="1">A6-30</f>
        <v>39831</v>
      </c>
      <c r="L6" t="s">
        <v>23</v>
      </c>
    </row>
    <row r="7" spans="1:12" x14ac:dyDescent="0.2">
      <c r="A7" s="48">
        <v>39861</v>
      </c>
      <c r="B7" t="s">
        <v>20</v>
      </c>
      <c r="C7" t="s">
        <v>21</v>
      </c>
      <c r="D7" t="s">
        <v>22</v>
      </c>
      <c r="E7">
        <v>2</v>
      </c>
      <c r="F7" s="47" t="s">
        <v>8</v>
      </c>
      <c r="I7">
        <v>30</v>
      </c>
      <c r="J7" s="33">
        <f t="shared" si="0"/>
        <v>60</v>
      </c>
      <c r="K7" s="48">
        <f t="shared" si="1"/>
        <v>39831</v>
      </c>
      <c r="L7" t="s">
        <v>23</v>
      </c>
    </row>
    <row r="8" spans="1:12" x14ac:dyDescent="0.2">
      <c r="A8" s="48">
        <v>39861</v>
      </c>
      <c r="B8" t="s">
        <v>26</v>
      </c>
      <c r="C8" t="s">
        <v>27</v>
      </c>
      <c r="D8" t="s">
        <v>28</v>
      </c>
      <c r="E8">
        <v>4</v>
      </c>
      <c r="F8" s="47" t="s">
        <v>8</v>
      </c>
      <c r="I8">
        <v>16</v>
      </c>
      <c r="J8" s="33">
        <f t="shared" si="0"/>
        <v>64</v>
      </c>
      <c r="K8" s="48">
        <f t="shared" si="1"/>
        <v>39831</v>
      </c>
      <c r="L8" t="s">
        <v>23</v>
      </c>
    </row>
    <row r="9" spans="1:12" x14ac:dyDescent="0.2">
      <c r="A9" s="48">
        <v>39861</v>
      </c>
      <c r="B9" t="s">
        <v>29</v>
      </c>
      <c r="C9" t="s">
        <v>32</v>
      </c>
      <c r="D9" t="s">
        <v>33</v>
      </c>
      <c r="E9">
        <v>3</v>
      </c>
      <c r="F9" s="47" t="s">
        <v>8</v>
      </c>
      <c r="I9">
        <v>16</v>
      </c>
      <c r="J9" s="33">
        <f t="shared" si="0"/>
        <v>48</v>
      </c>
      <c r="K9" s="48">
        <f t="shared" si="1"/>
        <v>39831</v>
      </c>
      <c r="L9" t="s">
        <v>23</v>
      </c>
    </row>
    <row r="10" spans="1:12" x14ac:dyDescent="0.2">
      <c r="A10" s="48">
        <v>39861</v>
      </c>
      <c r="B10" t="s">
        <v>29</v>
      </c>
      <c r="C10" t="s">
        <v>30</v>
      </c>
      <c r="D10" t="s">
        <v>31</v>
      </c>
      <c r="E10">
        <v>3</v>
      </c>
      <c r="F10" s="47" t="s">
        <v>8</v>
      </c>
      <c r="I10">
        <v>16</v>
      </c>
      <c r="J10" s="33">
        <f t="shared" si="0"/>
        <v>48</v>
      </c>
      <c r="K10" s="48">
        <f t="shared" si="1"/>
        <v>39831</v>
      </c>
      <c r="L10" t="s">
        <v>23</v>
      </c>
    </row>
    <row r="11" spans="1:12" x14ac:dyDescent="0.2">
      <c r="A11" s="48">
        <v>39861</v>
      </c>
      <c r="B11" t="s">
        <v>29</v>
      </c>
      <c r="C11" t="s">
        <v>34</v>
      </c>
      <c r="D11" t="s">
        <v>35</v>
      </c>
      <c r="E11">
        <v>4</v>
      </c>
      <c r="F11" s="47" t="s">
        <v>8</v>
      </c>
      <c r="I11">
        <v>16</v>
      </c>
      <c r="J11" s="33">
        <f t="shared" si="0"/>
        <v>64</v>
      </c>
      <c r="K11" s="48">
        <f t="shared" si="1"/>
        <v>39831</v>
      </c>
      <c r="L11" t="s">
        <v>23</v>
      </c>
    </row>
    <row r="12" spans="1:12" x14ac:dyDescent="0.2">
      <c r="A12" s="48">
        <v>39861</v>
      </c>
      <c r="B12" t="s">
        <v>36</v>
      </c>
      <c r="C12" t="s">
        <v>37</v>
      </c>
      <c r="D12" t="s">
        <v>38</v>
      </c>
      <c r="E12">
        <v>4</v>
      </c>
      <c r="F12" s="47" t="s">
        <v>8</v>
      </c>
      <c r="I12">
        <v>40</v>
      </c>
      <c r="J12" s="33">
        <f t="shared" si="0"/>
        <v>160</v>
      </c>
      <c r="K12" s="48">
        <f t="shared" si="1"/>
        <v>39831</v>
      </c>
      <c r="L12" t="s">
        <v>23</v>
      </c>
    </row>
    <row r="13" spans="1:12" x14ac:dyDescent="0.2">
      <c r="A13" s="48">
        <v>39861</v>
      </c>
      <c r="B13" t="s">
        <v>36</v>
      </c>
      <c r="C13" t="s">
        <v>39</v>
      </c>
      <c r="D13" t="s">
        <v>40</v>
      </c>
      <c r="E13">
        <v>6</v>
      </c>
      <c r="F13" s="47" t="s">
        <v>8</v>
      </c>
      <c r="I13">
        <v>40</v>
      </c>
      <c r="J13" s="33">
        <f t="shared" si="0"/>
        <v>240</v>
      </c>
      <c r="K13" s="48">
        <f t="shared" si="1"/>
        <v>39831</v>
      </c>
      <c r="L13" t="s">
        <v>23</v>
      </c>
    </row>
    <row r="14" spans="1:12" x14ac:dyDescent="0.2">
      <c r="A14" s="48">
        <v>39868</v>
      </c>
      <c r="B14" t="s">
        <v>421</v>
      </c>
      <c r="C14" t="s">
        <v>423</v>
      </c>
      <c r="D14" t="s">
        <v>424</v>
      </c>
      <c r="E14">
        <v>2</v>
      </c>
      <c r="F14" s="47" t="s">
        <v>379</v>
      </c>
      <c r="L14" t="s">
        <v>23</v>
      </c>
    </row>
    <row r="15" spans="1:12" x14ac:dyDescent="0.2">
      <c r="A15" s="48">
        <v>39868</v>
      </c>
      <c r="B15" t="s">
        <v>421</v>
      </c>
      <c r="C15" t="s">
        <v>425</v>
      </c>
      <c r="D15" t="s">
        <v>361</v>
      </c>
      <c r="E15">
        <v>4</v>
      </c>
      <c r="F15" s="47" t="s">
        <v>379</v>
      </c>
      <c r="L15" t="s">
        <v>23</v>
      </c>
    </row>
    <row r="16" spans="1:12" x14ac:dyDescent="0.2">
      <c r="A16" s="48">
        <v>39868</v>
      </c>
      <c r="B16" t="s">
        <v>421</v>
      </c>
      <c r="C16" t="s">
        <v>426</v>
      </c>
      <c r="D16" t="s">
        <v>427</v>
      </c>
      <c r="E16">
        <v>2</v>
      </c>
      <c r="F16" s="47" t="s">
        <v>379</v>
      </c>
      <c r="J16" s="33"/>
      <c r="L16" t="s">
        <v>23</v>
      </c>
    </row>
    <row r="17" spans="1:12" x14ac:dyDescent="0.2">
      <c r="A17" s="48">
        <v>39920</v>
      </c>
      <c r="B17" t="s">
        <v>126</v>
      </c>
      <c r="C17" t="s">
        <v>127</v>
      </c>
      <c r="D17" t="s">
        <v>128</v>
      </c>
      <c r="E17">
        <v>4</v>
      </c>
      <c r="F17" s="47" t="s">
        <v>8</v>
      </c>
      <c r="I17">
        <v>70</v>
      </c>
      <c r="J17" s="33">
        <f t="shared" ref="J17:J25" si="2">SUM(E17*I17)</f>
        <v>280</v>
      </c>
      <c r="K17" s="48">
        <f>A17-30</f>
        <v>39890</v>
      </c>
      <c r="L17" t="s">
        <v>23</v>
      </c>
    </row>
    <row r="18" spans="1:12" x14ac:dyDescent="0.2">
      <c r="A18" s="48">
        <v>39920</v>
      </c>
      <c r="B18" t="s">
        <v>126</v>
      </c>
      <c r="C18" t="s">
        <v>125</v>
      </c>
      <c r="D18" t="s">
        <v>129</v>
      </c>
      <c r="E18">
        <v>4</v>
      </c>
      <c r="F18" s="47" t="s">
        <v>8</v>
      </c>
      <c r="I18">
        <v>70</v>
      </c>
      <c r="J18" s="33">
        <f t="shared" si="2"/>
        <v>280</v>
      </c>
      <c r="K18" s="48">
        <f>A18-30</f>
        <v>39890</v>
      </c>
      <c r="L18" t="s">
        <v>23</v>
      </c>
    </row>
    <row r="19" spans="1:12" x14ac:dyDescent="0.2">
      <c r="A19" s="48">
        <v>39934</v>
      </c>
      <c r="B19" t="s">
        <v>133</v>
      </c>
      <c r="C19" t="s">
        <v>134</v>
      </c>
      <c r="D19" t="s">
        <v>135</v>
      </c>
      <c r="E19">
        <v>10</v>
      </c>
      <c r="F19" s="47" t="s">
        <v>8</v>
      </c>
      <c r="I19">
        <v>3</v>
      </c>
      <c r="J19" s="33">
        <f t="shared" si="2"/>
        <v>30</v>
      </c>
      <c r="K19" s="48">
        <f>A19-36</f>
        <v>39898</v>
      </c>
      <c r="L19" t="s">
        <v>23</v>
      </c>
    </row>
    <row r="20" spans="1:12" x14ac:dyDescent="0.2">
      <c r="A20" s="48">
        <v>39934</v>
      </c>
      <c r="B20" t="s">
        <v>136</v>
      </c>
      <c r="C20" t="s">
        <v>137</v>
      </c>
      <c r="D20" t="s">
        <v>138</v>
      </c>
      <c r="E20">
        <v>10</v>
      </c>
      <c r="F20" s="47" t="s">
        <v>8</v>
      </c>
      <c r="I20">
        <v>3</v>
      </c>
      <c r="J20" s="33">
        <f t="shared" si="2"/>
        <v>30</v>
      </c>
      <c r="K20" s="48">
        <f>A20-36</f>
        <v>39898</v>
      </c>
      <c r="L20" t="s">
        <v>23</v>
      </c>
    </row>
    <row r="21" spans="1:12" x14ac:dyDescent="0.2">
      <c r="A21" s="48">
        <v>40040</v>
      </c>
      <c r="B21" t="s">
        <v>344</v>
      </c>
      <c r="C21" t="s">
        <v>345</v>
      </c>
      <c r="D21" t="s">
        <v>128</v>
      </c>
      <c r="E21">
        <v>4</v>
      </c>
      <c r="F21" s="47" t="s">
        <v>8</v>
      </c>
      <c r="I21">
        <v>300</v>
      </c>
      <c r="J21" s="33">
        <f t="shared" si="2"/>
        <v>1200</v>
      </c>
      <c r="K21" s="48">
        <f>A21-60</f>
        <v>39980</v>
      </c>
      <c r="L21" t="s">
        <v>23</v>
      </c>
    </row>
    <row r="22" spans="1:12" x14ac:dyDescent="0.2">
      <c r="A22" s="48">
        <v>40040</v>
      </c>
      <c r="B22" t="s">
        <v>344</v>
      </c>
      <c r="C22" t="s">
        <v>346</v>
      </c>
      <c r="D22" t="s">
        <v>347</v>
      </c>
      <c r="E22">
        <v>4</v>
      </c>
      <c r="F22" s="47" t="s">
        <v>8</v>
      </c>
      <c r="I22">
        <v>300</v>
      </c>
      <c r="J22" s="33">
        <f t="shared" si="2"/>
        <v>1200</v>
      </c>
      <c r="K22" s="48">
        <f>A22-60</f>
        <v>39980</v>
      </c>
      <c r="L22" t="s">
        <v>23</v>
      </c>
    </row>
    <row r="23" spans="1:12" x14ac:dyDescent="0.2">
      <c r="A23" s="48">
        <v>40061</v>
      </c>
      <c r="B23" t="s">
        <v>358</v>
      </c>
      <c r="C23" t="s">
        <v>64</v>
      </c>
      <c r="D23" t="s">
        <v>362</v>
      </c>
      <c r="E23">
        <v>4</v>
      </c>
      <c r="F23" s="47" t="s">
        <v>8</v>
      </c>
      <c r="I23">
        <v>30</v>
      </c>
      <c r="J23" s="33">
        <f t="shared" si="2"/>
        <v>120</v>
      </c>
      <c r="K23" s="48">
        <f>A23-30</f>
        <v>40031</v>
      </c>
      <c r="L23" t="s">
        <v>23</v>
      </c>
    </row>
    <row r="24" spans="1:12" x14ac:dyDescent="0.2">
      <c r="A24" s="48">
        <v>40061</v>
      </c>
      <c r="B24" t="s">
        <v>358</v>
      </c>
      <c r="C24" t="s">
        <v>360</v>
      </c>
      <c r="D24" t="s">
        <v>361</v>
      </c>
      <c r="E24">
        <v>4</v>
      </c>
      <c r="F24" s="47" t="s">
        <v>8</v>
      </c>
      <c r="I24">
        <v>30</v>
      </c>
      <c r="J24" s="33">
        <f t="shared" si="2"/>
        <v>120</v>
      </c>
      <c r="K24" s="48">
        <f>A24-30</f>
        <v>40031</v>
      </c>
      <c r="L24" t="s">
        <v>23</v>
      </c>
    </row>
    <row r="25" spans="1:12" x14ac:dyDescent="0.2">
      <c r="A25" s="48">
        <v>40061</v>
      </c>
      <c r="B25" t="s">
        <v>358</v>
      </c>
      <c r="C25" t="s">
        <v>17</v>
      </c>
      <c r="D25" t="s">
        <v>359</v>
      </c>
      <c r="E25">
        <v>4</v>
      </c>
      <c r="F25" s="47" t="s">
        <v>8</v>
      </c>
      <c r="I25">
        <v>30</v>
      </c>
      <c r="J25" s="33">
        <f t="shared" si="2"/>
        <v>120</v>
      </c>
      <c r="K25" s="48">
        <f>A25-30</f>
        <v>40031</v>
      </c>
      <c r="L25" t="s">
        <v>23</v>
      </c>
    </row>
    <row r="26" spans="1:12" x14ac:dyDescent="0.2">
      <c r="A26" s="48">
        <v>40068</v>
      </c>
      <c r="B26" t="s">
        <v>511</v>
      </c>
      <c r="C26" t="s">
        <v>397</v>
      </c>
      <c r="D26" t="s">
        <v>512</v>
      </c>
      <c r="E26">
        <v>2</v>
      </c>
      <c r="F26" s="47" t="s">
        <v>379</v>
      </c>
      <c r="L26" t="s">
        <v>23</v>
      </c>
    </row>
    <row r="27" spans="1:12" x14ac:dyDescent="0.2">
      <c r="A27" s="48">
        <v>40068</v>
      </c>
      <c r="B27" t="s">
        <v>358</v>
      </c>
      <c r="C27" t="s">
        <v>45</v>
      </c>
      <c r="D27" t="s">
        <v>367</v>
      </c>
      <c r="E27">
        <v>4</v>
      </c>
      <c r="F27" s="47" t="s">
        <v>8</v>
      </c>
      <c r="I27">
        <v>30</v>
      </c>
      <c r="J27" s="33">
        <f>SUM(E27*I27)</f>
        <v>120</v>
      </c>
      <c r="K27" s="48">
        <f>A27-30</f>
        <v>40038</v>
      </c>
      <c r="L27" t="s">
        <v>23</v>
      </c>
    </row>
    <row r="28" spans="1:12" x14ac:dyDescent="0.2">
      <c r="A28" s="48">
        <v>40068</v>
      </c>
      <c r="B28" t="s">
        <v>358</v>
      </c>
      <c r="C28" t="s">
        <v>368</v>
      </c>
      <c r="D28" t="s">
        <v>369</v>
      </c>
      <c r="E28">
        <v>2</v>
      </c>
      <c r="F28" s="47" t="s">
        <v>8</v>
      </c>
      <c r="I28">
        <v>30</v>
      </c>
      <c r="J28" s="33">
        <f>SUM(E28*I28)</f>
        <v>60</v>
      </c>
      <c r="K28" s="48">
        <f>A28-30</f>
        <v>40038</v>
      </c>
      <c r="L28" t="s">
        <v>23</v>
      </c>
    </row>
    <row r="29" spans="1:12" x14ac:dyDescent="0.2">
      <c r="A29" s="48">
        <v>40068</v>
      </c>
      <c r="B29" t="s">
        <v>505</v>
      </c>
      <c r="C29" t="s">
        <v>506</v>
      </c>
      <c r="D29" t="s">
        <v>513</v>
      </c>
      <c r="E29">
        <v>2</v>
      </c>
      <c r="F29" s="47" t="s">
        <v>379</v>
      </c>
      <c r="L29" t="s">
        <v>23</v>
      </c>
    </row>
    <row r="30" spans="1:12" x14ac:dyDescent="0.2">
      <c r="A30" s="48">
        <v>40068</v>
      </c>
      <c r="B30" t="s">
        <v>514</v>
      </c>
      <c r="C30" t="s">
        <v>400</v>
      </c>
      <c r="D30" t="s">
        <v>515</v>
      </c>
      <c r="E30">
        <v>2</v>
      </c>
      <c r="F30" s="47" t="s">
        <v>379</v>
      </c>
      <c r="L30" t="s">
        <v>23</v>
      </c>
    </row>
    <row r="31" spans="1:12" x14ac:dyDescent="0.2">
      <c r="A31" s="48">
        <v>40075</v>
      </c>
      <c r="B31" t="s">
        <v>511</v>
      </c>
      <c r="C31" t="s">
        <v>397</v>
      </c>
      <c r="D31" t="s">
        <v>525</v>
      </c>
      <c r="E31">
        <v>2</v>
      </c>
      <c r="F31" s="47" t="s">
        <v>379</v>
      </c>
      <c r="L31" t="s">
        <v>23</v>
      </c>
    </row>
    <row r="32" spans="1:12" x14ac:dyDescent="0.2">
      <c r="A32" s="48">
        <v>40082</v>
      </c>
      <c r="B32" t="s">
        <v>511</v>
      </c>
      <c r="C32" t="s">
        <v>397</v>
      </c>
      <c r="D32" t="s">
        <v>528</v>
      </c>
      <c r="E32">
        <v>4</v>
      </c>
      <c r="F32" s="47" t="s">
        <v>379</v>
      </c>
      <c r="L32" t="s">
        <v>23</v>
      </c>
    </row>
    <row r="33" spans="1:12" x14ac:dyDescent="0.2">
      <c r="A33" s="48">
        <v>40082</v>
      </c>
      <c r="B33" t="s">
        <v>505</v>
      </c>
      <c r="C33" t="s">
        <v>506</v>
      </c>
      <c r="D33" t="s">
        <v>529</v>
      </c>
      <c r="E33">
        <v>2</v>
      </c>
      <c r="F33" s="47" t="s">
        <v>379</v>
      </c>
      <c r="L33" t="s">
        <v>23</v>
      </c>
    </row>
    <row r="34" spans="1:12" x14ac:dyDescent="0.2">
      <c r="A34" s="48">
        <v>40082</v>
      </c>
      <c r="B34" t="s">
        <v>514</v>
      </c>
      <c r="C34" t="s">
        <v>400</v>
      </c>
      <c r="D34" t="s">
        <v>530</v>
      </c>
      <c r="E34">
        <v>2</v>
      </c>
      <c r="F34" s="47" t="s">
        <v>379</v>
      </c>
      <c r="L34" t="s">
        <v>23</v>
      </c>
    </row>
    <row r="35" spans="1:12" x14ac:dyDescent="0.2">
      <c r="A35" s="48">
        <v>40082</v>
      </c>
      <c r="B35" t="s">
        <v>36</v>
      </c>
      <c r="C35" t="s">
        <v>39</v>
      </c>
      <c r="D35" t="s">
        <v>377</v>
      </c>
      <c r="E35">
        <v>12</v>
      </c>
      <c r="F35" s="47" t="s">
        <v>8</v>
      </c>
      <c r="I35">
        <v>40</v>
      </c>
      <c r="J35" s="33">
        <f>SUM(E35*I35)</f>
        <v>480</v>
      </c>
      <c r="K35" s="48">
        <f>A35-30</f>
        <v>40052</v>
      </c>
      <c r="L35" t="s">
        <v>23</v>
      </c>
    </row>
    <row r="36" spans="1:12" x14ac:dyDescent="0.2">
      <c r="A36" s="48">
        <v>40082</v>
      </c>
      <c r="B36" t="s">
        <v>36</v>
      </c>
      <c r="C36" t="s">
        <v>373</v>
      </c>
      <c r="D36" t="s">
        <v>374</v>
      </c>
      <c r="E36">
        <v>12</v>
      </c>
      <c r="F36" s="47" t="s">
        <v>8</v>
      </c>
      <c r="I36">
        <v>40</v>
      </c>
      <c r="J36" s="33">
        <f>SUM(E36*I36)</f>
        <v>480</v>
      </c>
      <c r="K36" s="48">
        <f>A36-30</f>
        <v>40052</v>
      </c>
      <c r="L36" t="s">
        <v>23</v>
      </c>
    </row>
    <row r="37" spans="1:12" x14ac:dyDescent="0.2">
      <c r="A37" s="48">
        <v>40082</v>
      </c>
      <c r="B37" t="s">
        <v>36</v>
      </c>
      <c r="C37" t="s">
        <v>375</v>
      </c>
      <c r="D37" t="s">
        <v>376</v>
      </c>
      <c r="E37">
        <v>10</v>
      </c>
      <c r="F37" s="47" t="s">
        <v>8</v>
      </c>
      <c r="I37">
        <v>40</v>
      </c>
      <c r="J37" s="33">
        <f>SUM(E37*I37)</f>
        <v>400</v>
      </c>
      <c r="K37" s="48">
        <f>A37-30</f>
        <v>40052</v>
      </c>
      <c r="L37" t="s">
        <v>23</v>
      </c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36" sqref="A36"/>
    </sheetView>
  </sheetViews>
  <sheetFormatPr defaultColWidth="11.5703125" defaultRowHeight="12.75" x14ac:dyDescent="0.2"/>
  <cols>
    <col min="2" max="2" width="15.42578125" customWidth="1"/>
    <col min="3" max="3" width="20.28515625" customWidth="1"/>
    <col min="4" max="4" width="5.140625" customWidth="1"/>
    <col min="5" max="5" width="9.7109375" customWidth="1"/>
    <col min="6" max="6" width="7.140625" style="47" customWidth="1"/>
    <col min="12" max="12" width="7.140625" customWidth="1"/>
  </cols>
  <sheetData>
    <row r="1" spans="1:12" x14ac:dyDescent="0.2">
      <c r="A1" s="45" t="s">
        <v>546</v>
      </c>
    </row>
    <row r="2" spans="1:12" x14ac:dyDescent="0.2">
      <c r="A2" s="21" t="s">
        <v>378</v>
      </c>
      <c r="B2" s="6" t="s">
        <v>1</v>
      </c>
      <c r="C2" s="6" t="s">
        <v>2</v>
      </c>
      <c r="D2" s="7" t="s">
        <v>536</v>
      </c>
      <c r="E2" s="8" t="s">
        <v>389</v>
      </c>
      <c r="F2" s="10" t="s">
        <v>4</v>
      </c>
      <c r="G2" s="6"/>
      <c r="H2" s="6"/>
      <c r="I2" s="10" t="s">
        <v>537</v>
      </c>
      <c r="J2" s="11" t="s">
        <v>532</v>
      </c>
      <c r="K2" s="46" t="s">
        <v>0</v>
      </c>
      <c r="L2" s="10" t="s">
        <v>538</v>
      </c>
    </row>
    <row r="3" spans="1:12" x14ac:dyDescent="0.2">
      <c r="A3" s="48">
        <v>39867</v>
      </c>
      <c r="B3" t="s">
        <v>41</v>
      </c>
      <c r="C3" t="s">
        <v>42</v>
      </c>
      <c r="D3">
        <v>1</v>
      </c>
      <c r="E3">
        <v>4</v>
      </c>
      <c r="F3" s="47" t="s">
        <v>8</v>
      </c>
      <c r="I3">
        <v>30</v>
      </c>
      <c r="J3" s="33">
        <f>E3*I3</f>
        <v>120</v>
      </c>
      <c r="K3" s="48">
        <f>A3-30</f>
        <v>39837</v>
      </c>
      <c r="L3" t="s">
        <v>15</v>
      </c>
    </row>
    <row r="4" spans="1:12" x14ac:dyDescent="0.2">
      <c r="A4" s="48"/>
      <c r="B4" t="s">
        <v>531</v>
      </c>
      <c r="D4">
        <v>2</v>
      </c>
      <c r="L4" t="s">
        <v>15</v>
      </c>
    </row>
    <row r="5" spans="1:12" x14ac:dyDescent="0.2">
      <c r="A5" s="48"/>
      <c r="B5" t="s">
        <v>531</v>
      </c>
      <c r="D5">
        <v>3</v>
      </c>
      <c r="L5" t="s">
        <v>15</v>
      </c>
    </row>
    <row r="6" spans="1:12" x14ac:dyDescent="0.2">
      <c r="A6" s="48"/>
      <c r="B6" t="s">
        <v>531</v>
      </c>
      <c r="D6">
        <v>4</v>
      </c>
      <c r="L6" t="s">
        <v>15</v>
      </c>
    </row>
    <row r="7" spans="1:12" x14ac:dyDescent="0.2">
      <c r="A7" s="48"/>
      <c r="B7" t="s">
        <v>531</v>
      </c>
      <c r="D7">
        <v>5</v>
      </c>
      <c r="L7" t="s">
        <v>15</v>
      </c>
    </row>
    <row r="8" spans="1:12" x14ac:dyDescent="0.2">
      <c r="A8" s="48"/>
      <c r="B8" t="s">
        <v>531</v>
      </c>
      <c r="D8">
        <v>6</v>
      </c>
      <c r="L8" t="s">
        <v>15</v>
      </c>
    </row>
    <row r="9" spans="1:12" x14ac:dyDescent="0.2">
      <c r="A9" s="48">
        <v>39847</v>
      </c>
      <c r="B9" t="s">
        <v>415</v>
      </c>
      <c r="C9" t="s">
        <v>395</v>
      </c>
      <c r="D9">
        <v>7</v>
      </c>
      <c r="E9">
        <v>4</v>
      </c>
      <c r="F9" s="47" t="s">
        <v>379</v>
      </c>
      <c r="L9" t="s">
        <v>15</v>
      </c>
    </row>
    <row r="10" spans="1:12" x14ac:dyDescent="0.2">
      <c r="A10" s="48">
        <v>39920</v>
      </c>
      <c r="B10" t="s">
        <v>80</v>
      </c>
      <c r="C10" t="s">
        <v>84</v>
      </c>
      <c r="D10">
        <v>8</v>
      </c>
      <c r="E10">
        <v>4</v>
      </c>
      <c r="F10" s="47" t="s">
        <v>8</v>
      </c>
      <c r="I10">
        <v>13</v>
      </c>
      <c r="J10" s="33">
        <f t="shared" ref="J10:J20" si="0">E10*I10</f>
        <v>52</v>
      </c>
      <c r="K10" s="48">
        <f>A10-60</f>
        <v>39860</v>
      </c>
      <c r="L10" t="s">
        <v>15</v>
      </c>
    </row>
    <row r="11" spans="1:12" x14ac:dyDescent="0.2">
      <c r="A11" s="48">
        <v>39860</v>
      </c>
      <c r="B11" t="s">
        <v>13</v>
      </c>
      <c r="C11" t="s">
        <v>14</v>
      </c>
      <c r="D11">
        <v>8</v>
      </c>
      <c r="E11">
        <v>4</v>
      </c>
      <c r="F11" s="47" t="s">
        <v>8</v>
      </c>
      <c r="I11">
        <v>30</v>
      </c>
      <c r="J11" s="33">
        <f t="shared" si="0"/>
        <v>120</v>
      </c>
      <c r="K11" s="48">
        <f>A11-30</f>
        <v>39830</v>
      </c>
      <c r="L11" t="s">
        <v>15</v>
      </c>
    </row>
    <row r="12" spans="1:12" x14ac:dyDescent="0.2">
      <c r="A12" s="48">
        <v>39920</v>
      </c>
      <c r="B12" t="s">
        <v>80</v>
      </c>
      <c r="C12" t="s">
        <v>84</v>
      </c>
      <c r="D12">
        <v>9</v>
      </c>
      <c r="E12">
        <v>4</v>
      </c>
      <c r="F12" s="47" t="s">
        <v>8</v>
      </c>
      <c r="I12">
        <v>13</v>
      </c>
      <c r="J12" s="33">
        <f t="shared" si="0"/>
        <v>52</v>
      </c>
      <c r="K12" s="48">
        <f>A12-60</f>
        <v>39860</v>
      </c>
      <c r="L12" t="s">
        <v>15</v>
      </c>
    </row>
    <row r="13" spans="1:12" x14ac:dyDescent="0.2">
      <c r="A13" s="48">
        <v>39867</v>
      </c>
      <c r="B13" t="s">
        <v>13</v>
      </c>
      <c r="C13" t="s">
        <v>44</v>
      </c>
      <c r="D13">
        <v>9</v>
      </c>
      <c r="E13">
        <v>4</v>
      </c>
      <c r="F13" s="47" t="s">
        <v>8</v>
      </c>
      <c r="I13">
        <v>30</v>
      </c>
      <c r="J13" s="33">
        <f t="shared" si="0"/>
        <v>120</v>
      </c>
      <c r="K13" s="48">
        <f>A13-30</f>
        <v>39837</v>
      </c>
      <c r="L13" t="s">
        <v>15</v>
      </c>
    </row>
    <row r="14" spans="1:12" x14ac:dyDescent="0.2">
      <c r="A14" s="48">
        <v>39920</v>
      </c>
      <c r="B14" t="s">
        <v>80</v>
      </c>
      <c r="C14" t="s">
        <v>88</v>
      </c>
      <c r="D14">
        <v>10</v>
      </c>
      <c r="E14">
        <v>4</v>
      </c>
      <c r="F14" s="47" t="s">
        <v>8</v>
      </c>
      <c r="I14">
        <v>13</v>
      </c>
      <c r="J14" s="33">
        <f t="shared" si="0"/>
        <v>52</v>
      </c>
      <c r="K14" s="48">
        <f>A14-60</f>
        <v>39860</v>
      </c>
      <c r="L14" t="s">
        <v>15</v>
      </c>
    </row>
    <row r="15" spans="1:12" x14ac:dyDescent="0.2">
      <c r="A15" s="48">
        <v>39860</v>
      </c>
      <c r="B15" t="s">
        <v>13</v>
      </c>
      <c r="C15" t="s">
        <v>19</v>
      </c>
      <c r="D15">
        <v>10</v>
      </c>
      <c r="E15">
        <v>4</v>
      </c>
      <c r="F15" s="47" t="s">
        <v>8</v>
      </c>
      <c r="I15">
        <v>30</v>
      </c>
      <c r="J15" s="33">
        <f t="shared" si="0"/>
        <v>120</v>
      </c>
      <c r="K15" s="48">
        <f>A15-30</f>
        <v>39830</v>
      </c>
      <c r="L15" t="s">
        <v>15</v>
      </c>
    </row>
    <row r="16" spans="1:12" x14ac:dyDescent="0.2">
      <c r="A16" s="48">
        <v>39920</v>
      </c>
      <c r="B16" t="s">
        <v>80</v>
      </c>
      <c r="C16" t="s">
        <v>91</v>
      </c>
      <c r="D16">
        <v>11</v>
      </c>
      <c r="E16">
        <v>4</v>
      </c>
      <c r="F16" s="47" t="s">
        <v>8</v>
      </c>
      <c r="I16">
        <v>13</v>
      </c>
      <c r="J16" s="33">
        <f t="shared" si="0"/>
        <v>52</v>
      </c>
      <c r="K16" s="48">
        <f>A16-60</f>
        <v>39860</v>
      </c>
      <c r="L16" t="s">
        <v>15</v>
      </c>
    </row>
    <row r="17" spans="1:12" x14ac:dyDescent="0.2">
      <c r="A17" s="48">
        <v>39867</v>
      </c>
      <c r="B17" t="s">
        <v>13</v>
      </c>
      <c r="C17" t="s">
        <v>14</v>
      </c>
      <c r="D17">
        <v>11</v>
      </c>
      <c r="E17">
        <v>4</v>
      </c>
      <c r="F17" s="47" t="s">
        <v>8</v>
      </c>
      <c r="I17">
        <v>30</v>
      </c>
      <c r="J17" s="33">
        <f t="shared" si="0"/>
        <v>120</v>
      </c>
      <c r="K17" s="48">
        <f>A17-30</f>
        <v>39837</v>
      </c>
      <c r="L17" t="s">
        <v>15</v>
      </c>
    </row>
    <row r="18" spans="1:12" x14ac:dyDescent="0.2">
      <c r="A18" s="48">
        <v>39920</v>
      </c>
      <c r="B18" t="s">
        <v>124</v>
      </c>
      <c r="C18" t="s">
        <v>125</v>
      </c>
      <c r="D18">
        <v>12</v>
      </c>
      <c r="E18">
        <v>4</v>
      </c>
      <c r="F18" s="47" t="s">
        <v>8</v>
      </c>
      <c r="I18">
        <v>70</v>
      </c>
      <c r="J18" s="33">
        <f t="shared" si="0"/>
        <v>280</v>
      </c>
      <c r="K18" s="48">
        <f>A18-30</f>
        <v>39890</v>
      </c>
      <c r="L18" t="s">
        <v>15</v>
      </c>
    </row>
    <row r="19" spans="1:12" x14ac:dyDescent="0.2">
      <c r="A19" s="48">
        <v>39920</v>
      </c>
      <c r="B19" t="s">
        <v>431</v>
      </c>
      <c r="D19">
        <v>13</v>
      </c>
      <c r="E19">
        <v>4</v>
      </c>
      <c r="F19" s="47" t="s">
        <v>8</v>
      </c>
      <c r="I19">
        <v>32</v>
      </c>
      <c r="J19" s="33">
        <f t="shared" si="0"/>
        <v>128</v>
      </c>
      <c r="L19" t="s">
        <v>15</v>
      </c>
    </row>
    <row r="20" spans="1:12" x14ac:dyDescent="0.2">
      <c r="A20" s="48">
        <v>39920</v>
      </c>
      <c r="B20" t="s">
        <v>431</v>
      </c>
      <c r="D20">
        <v>14</v>
      </c>
      <c r="E20">
        <v>4</v>
      </c>
      <c r="F20" s="47" t="s">
        <v>8</v>
      </c>
      <c r="I20">
        <v>32</v>
      </c>
      <c r="J20" s="33">
        <f t="shared" si="0"/>
        <v>128</v>
      </c>
      <c r="L20" t="s">
        <v>15</v>
      </c>
    </row>
    <row r="21" spans="1:12" x14ac:dyDescent="0.2">
      <c r="A21" s="48">
        <v>39847</v>
      </c>
      <c r="B21" t="s">
        <v>407</v>
      </c>
      <c r="C21" t="s">
        <v>221</v>
      </c>
      <c r="D21">
        <v>15</v>
      </c>
      <c r="E21">
        <v>4</v>
      </c>
      <c r="F21" s="47" t="s">
        <v>379</v>
      </c>
      <c r="J21" s="33"/>
      <c r="L21" t="s">
        <v>15</v>
      </c>
    </row>
    <row r="22" spans="1:12" x14ac:dyDescent="0.2">
      <c r="A22" s="48">
        <v>39847</v>
      </c>
      <c r="B22" t="s">
        <v>407</v>
      </c>
      <c r="C22" t="s">
        <v>408</v>
      </c>
      <c r="D22">
        <v>16</v>
      </c>
      <c r="E22">
        <v>4</v>
      </c>
      <c r="F22" s="47" t="s">
        <v>379</v>
      </c>
      <c r="J22" s="33"/>
      <c r="L22" t="s">
        <v>15</v>
      </c>
    </row>
    <row r="23" spans="1:12" x14ac:dyDescent="0.2">
      <c r="A23" s="48">
        <v>39867</v>
      </c>
      <c r="B23" t="s">
        <v>13</v>
      </c>
      <c r="C23" t="s">
        <v>44</v>
      </c>
      <c r="D23">
        <v>17</v>
      </c>
      <c r="E23">
        <v>4</v>
      </c>
      <c r="F23" s="47" t="s">
        <v>8</v>
      </c>
      <c r="I23">
        <v>30</v>
      </c>
      <c r="J23" s="33">
        <f>E23*I23</f>
        <v>120</v>
      </c>
      <c r="K23" s="48">
        <f>A23-30</f>
        <v>39837</v>
      </c>
      <c r="L23" t="s">
        <v>15</v>
      </c>
    </row>
    <row r="24" spans="1:12" x14ac:dyDescent="0.2">
      <c r="A24" s="48">
        <v>39920</v>
      </c>
      <c r="B24" t="s">
        <v>66</v>
      </c>
      <c r="C24" t="s">
        <v>72</v>
      </c>
      <c r="D24">
        <v>17</v>
      </c>
      <c r="E24">
        <v>4</v>
      </c>
      <c r="F24" s="47" t="s">
        <v>8</v>
      </c>
      <c r="I24">
        <v>8</v>
      </c>
      <c r="J24" s="33">
        <f>E24*I24</f>
        <v>32</v>
      </c>
      <c r="K24" s="48">
        <f>A24-60</f>
        <v>39860</v>
      </c>
      <c r="L24" t="s">
        <v>15</v>
      </c>
    </row>
    <row r="25" spans="1:12" x14ac:dyDescent="0.2">
      <c r="A25" s="48">
        <v>39847</v>
      </c>
      <c r="B25" t="s">
        <v>36</v>
      </c>
      <c r="C25" t="s">
        <v>39</v>
      </c>
      <c r="D25">
        <v>18</v>
      </c>
      <c r="E25">
        <v>4</v>
      </c>
      <c r="F25" s="47" t="s">
        <v>379</v>
      </c>
      <c r="J25" s="33"/>
      <c r="K25" s="48"/>
      <c r="L25" t="s">
        <v>15</v>
      </c>
    </row>
    <row r="26" spans="1:12" x14ac:dyDescent="0.2">
      <c r="A26" s="48">
        <v>39889</v>
      </c>
      <c r="B26" t="s">
        <v>29</v>
      </c>
      <c r="C26" t="s">
        <v>34</v>
      </c>
      <c r="D26">
        <v>19</v>
      </c>
      <c r="E26">
        <v>2</v>
      </c>
      <c r="F26" s="47" t="s">
        <v>8</v>
      </c>
      <c r="I26">
        <v>16</v>
      </c>
      <c r="J26" s="33">
        <f t="shared" ref="J26:J36" si="1">E26*I26</f>
        <v>32</v>
      </c>
      <c r="K26" s="48">
        <f>A26-30</f>
        <v>39859</v>
      </c>
      <c r="L26" t="s">
        <v>15</v>
      </c>
    </row>
    <row r="27" spans="1:12" x14ac:dyDescent="0.2">
      <c r="A27" s="48">
        <v>39889</v>
      </c>
      <c r="B27" t="s">
        <v>29</v>
      </c>
      <c r="C27" t="s">
        <v>30</v>
      </c>
      <c r="D27">
        <v>19</v>
      </c>
      <c r="E27">
        <v>2</v>
      </c>
      <c r="F27" s="47" t="s">
        <v>8</v>
      </c>
      <c r="I27">
        <v>16</v>
      </c>
      <c r="J27" s="33">
        <f t="shared" si="1"/>
        <v>32</v>
      </c>
      <c r="K27" s="48">
        <f>A27-30</f>
        <v>39859</v>
      </c>
      <c r="L27" t="s">
        <v>15</v>
      </c>
    </row>
    <row r="28" spans="1:12" x14ac:dyDescent="0.2">
      <c r="A28" s="48">
        <v>39889</v>
      </c>
      <c r="B28" t="s">
        <v>5</v>
      </c>
      <c r="C28" t="s">
        <v>6</v>
      </c>
      <c r="D28">
        <v>20</v>
      </c>
      <c r="E28">
        <v>4</v>
      </c>
      <c r="F28" s="47" t="s">
        <v>8</v>
      </c>
      <c r="I28">
        <v>16</v>
      </c>
      <c r="J28" s="33">
        <f t="shared" si="1"/>
        <v>64</v>
      </c>
      <c r="K28" s="48">
        <f>A28-45</f>
        <v>39844</v>
      </c>
      <c r="L28" t="s">
        <v>15</v>
      </c>
    </row>
    <row r="29" spans="1:12" x14ac:dyDescent="0.2">
      <c r="A29" s="48">
        <v>40002</v>
      </c>
      <c r="B29" t="s">
        <v>80</v>
      </c>
      <c r="C29" t="s">
        <v>85</v>
      </c>
      <c r="D29">
        <v>19</v>
      </c>
      <c r="E29">
        <v>4</v>
      </c>
      <c r="F29" s="47" t="s">
        <v>8</v>
      </c>
      <c r="I29">
        <v>2</v>
      </c>
      <c r="J29" s="33">
        <f t="shared" si="1"/>
        <v>8</v>
      </c>
      <c r="K29" s="48">
        <f>A29-60</f>
        <v>39942</v>
      </c>
      <c r="L29" t="s">
        <v>15</v>
      </c>
    </row>
    <row r="30" spans="1:12" x14ac:dyDescent="0.2">
      <c r="A30" s="48">
        <v>40002</v>
      </c>
      <c r="B30" t="s">
        <v>80</v>
      </c>
      <c r="C30" t="s">
        <v>287</v>
      </c>
      <c r="D30">
        <v>20</v>
      </c>
      <c r="E30">
        <v>4</v>
      </c>
      <c r="F30" s="47" t="s">
        <v>8</v>
      </c>
      <c r="I30">
        <v>2</v>
      </c>
      <c r="J30" s="33">
        <f t="shared" si="1"/>
        <v>8</v>
      </c>
      <c r="K30" s="48">
        <f>A30-60</f>
        <v>39942</v>
      </c>
      <c r="L30" t="s">
        <v>15</v>
      </c>
    </row>
    <row r="31" spans="1:12" x14ac:dyDescent="0.2">
      <c r="A31" s="48">
        <v>39874</v>
      </c>
      <c r="B31" t="s">
        <v>13</v>
      </c>
      <c r="C31" t="s">
        <v>19</v>
      </c>
      <c r="D31">
        <v>21</v>
      </c>
      <c r="E31">
        <v>4</v>
      </c>
      <c r="F31" s="47" t="s">
        <v>8</v>
      </c>
      <c r="I31">
        <v>30</v>
      </c>
      <c r="J31" s="33">
        <f t="shared" si="1"/>
        <v>120</v>
      </c>
      <c r="K31" s="48">
        <f>A31-30</f>
        <v>39844</v>
      </c>
      <c r="L31" t="s">
        <v>15</v>
      </c>
    </row>
    <row r="32" spans="1:12" x14ac:dyDescent="0.2">
      <c r="A32" s="48">
        <v>39920</v>
      </c>
      <c r="B32" t="s">
        <v>66</v>
      </c>
      <c r="C32" t="s">
        <v>70</v>
      </c>
      <c r="D32">
        <v>21</v>
      </c>
      <c r="E32">
        <v>4</v>
      </c>
      <c r="F32" s="47" t="s">
        <v>8</v>
      </c>
      <c r="I32">
        <v>8</v>
      </c>
      <c r="J32" s="33">
        <f t="shared" si="1"/>
        <v>32</v>
      </c>
      <c r="K32" s="48">
        <f>A32-60</f>
        <v>39860</v>
      </c>
      <c r="L32" t="s">
        <v>15</v>
      </c>
    </row>
    <row r="33" spans="1:12" x14ac:dyDescent="0.2">
      <c r="A33" s="48">
        <v>39874</v>
      </c>
      <c r="B33" t="s">
        <v>13</v>
      </c>
      <c r="C33" t="s">
        <v>64</v>
      </c>
      <c r="D33">
        <v>22</v>
      </c>
      <c r="E33">
        <v>4</v>
      </c>
      <c r="F33" s="47" t="s">
        <v>8</v>
      </c>
      <c r="I33">
        <v>30</v>
      </c>
      <c r="J33" s="33">
        <f t="shared" si="1"/>
        <v>120</v>
      </c>
      <c r="K33" s="48">
        <f>A33-30</f>
        <v>39844</v>
      </c>
      <c r="L33" t="s">
        <v>15</v>
      </c>
    </row>
    <row r="34" spans="1:12" x14ac:dyDescent="0.2">
      <c r="A34" s="48">
        <v>39920</v>
      </c>
      <c r="B34" t="s">
        <v>77</v>
      </c>
      <c r="C34" t="s">
        <v>79</v>
      </c>
      <c r="D34">
        <v>22</v>
      </c>
      <c r="E34">
        <v>2</v>
      </c>
      <c r="F34" s="47" t="s">
        <v>8</v>
      </c>
      <c r="I34">
        <v>8</v>
      </c>
      <c r="J34" s="33">
        <f t="shared" si="1"/>
        <v>16</v>
      </c>
      <c r="K34" s="48">
        <f>A34-60</f>
        <v>39860</v>
      </c>
      <c r="L34" t="s">
        <v>15</v>
      </c>
    </row>
    <row r="35" spans="1:12" x14ac:dyDescent="0.2">
      <c r="A35" s="48">
        <v>39920</v>
      </c>
      <c r="B35" t="s">
        <v>77</v>
      </c>
      <c r="C35" t="s">
        <v>78</v>
      </c>
      <c r="D35">
        <v>22</v>
      </c>
      <c r="E35">
        <v>2</v>
      </c>
      <c r="F35" s="47" t="s">
        <v>8</v>
      </c>
      <c r="I35">
        <v>8</v>
      </c>
      <c r="J35" s="33">
        <f t="shared" si="1"/>
        <v>16</v>
      </c>
      <c r="K35" s="48">
        <f>A35-60</f>
        <v>39860</v>
      </c>
      <c r="L35" t="s">
        <v>15</v>
      </c>
    </row>
    <row r="36" spans="1:12" x14ac:dyDescent="0.2">
      <c r="A36" s="48">
        <v>39867</v>
      </c>
      <c r="B36" t="s">
        <v>41</v>
      </c>
      <c r="C36" t="s">
        <v>42</v>
      </c>
      <c r="D36">
        <v>23</v>
      </c>
      <c r="E36">
        <v>4</v>
      </c>
      <c r="F36" s="47" t="s">
        <v>8</v>
      </c>
      <c r="I36">
        <v>30</v>
      </c>
      <c r="J36" s="33">
        <f t="shared" si="1"/>
        <v>120</v>
      </c>
      <c r="K36" s="48">
        <f>A36-30</f>
        <v>39837</v>
      </c>
      <c r="L36" t="s">
        <v>15</v>
      </c>
    </row>
    <row r="37" spans="1:12" x14ac:dyDescent="0.2">
      <c r="A37" s="48"/>
    </row>
    <row r="38" spans="1:12" x14ac:dyDescent="0.2">
      <c r="A38" s="48"/>
    </row>
    <row r="39" spans="1:12" x14ac:dyDescent="0.2">
      <c r="A39" s="48"/>
    </row>
    <row r="40" spans="1:12" x14ac:dyDescent="0.2">
      <c r="A40" s="48"/>
    </row>
    <row r="41" spans="1:12" x14ac:dyDescent="0.2">
      <c r="A41" s="48"/>
    </row>
    <row r="42" spans="1:12" x14ac:dyDescent="0.2">
      <c r="A42" s="48"/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A33" sqref="A33"/>
    </sheetView>
  </sheetViews>
  <sheetFormatPr defaultColWidth="11.5703125" defaultRowHeight="12.75" x14ac:dyDescent="0.2"/>
  <cols>
    <col min="2" max="2" width="13.42578125" customWidth="1"/>
  </cols>
  <sheetData>
    <row r="1" spans="1:12" x14ac:dyDescent="0.2">
      <c r="A1" s="45" t="s">
        <v>547</v>
      </c>
      <c r="E1" t="s">
        <v>548</v>
      </c>
      <c r="F1" s="47"/>
    </row>
    <row r="2" spans="1:12" x14ac:dyDescent="0.2">
      <c r="A2" s="21" t="s">
        <v>378</v>
      </c>
      <c r="B2" s="6" t="s">
        <v>1</v>
      </c>
      <c r="C2" s="6" t="s">
        <v>2</v>
      </c>
      <c r="D2" s="7" t="s">
        <v>536</v>
      </c>
      <c r="E2" s="8" t="s">
        <v>389</v>
      </c>
      <c r="F2" s="10" t="s">
        <v>4</v>
      </c>
      <c r="G2" s="6"/>
      <c r="H2" s="6"/>
      <c r="I2" s="10" t="s">
        <v>537</v>
      </c>
      <c r="J2" s="11" t="s">
        <v>532</v>
      </c>
      <c r="K2" s="46" t="s">
        <v>0</v>
      </c>
      <c r="L2" s="10" t="s">
        <v>538</v>
      </c>
    </row>
    <row r="3" spans="1:12" x14ac:dyDescent="0.2">
      <c r="A3" s="48">
        <v>39860</v>
      </c>
      <c r="B3" t="s">
        <v>10</v>
      </c>
      <c r="C3" t="s">
        <v>11</v>
      </c>
      <c r="D3">
        <v>1</v>
      </c>
      <c r="E3">
        <v>4</v>
      </c>
      <c r="I3">
        <v>30</v>
      </c>
      <c r="J3" s="33">
        <f t="shared" ref="J3:J9" si="0">E3*I3</f>
        <v>120</v>
      </c>
      <c r="K3" s="48">
        <f>A3-30</f>
        <v>39830</v>
      </c>
      <c r="L3" t="s">
        <v>12</v>
      </c>
    </row>
    <row r="4" spans="1:12" x14ac:dyDescent="0.2">
      <c r="A4" s="48">
        <v>39860</v>
      </c>
      <c r="B4" t="s">
        <v>10</v>
      </c>
      <c r="C4" t="s">
        <v>11</v>
      </c>
      <c r="D4">
        <v>2</v>
      </c>
      <c r="E4">
        <v>4</v>
      </c>
      <c r="I4">
        <v>30</v>
      </c>
      <c r="J4" s="33">
        <f t="shared" si="0"/>
        <v>120</v>
      </c>
      <c r="K4" s="48">
        <f>A4-30</f>
        <v>39830</v>
      </c>
      <c r="L4" t="s">
        <v>12</v>
      </c>
    </row>
    <row r="5" spans="1:12" x14ac:dyDescent="0.2">
      <c r="A5" s="48">
        <v>39860</v>
      </c>
      <c r="B5" t="s">
        <v>10</v>
      </c>
      <c r="C5" t="s">
        <v>11</v>
      </c>
      <c r="D5">
        <v>3</v>
      </c>
      <c r="E5">
        <v>4</v>
      </c>
      <c r="I5">
        <v>30</v>
      </c>
      <c r="J5" s="33">
        <f t="shared" si="0"/>
        <v>120</v>
      </c>
      <c r="K5" s="48">
        <f>A5-30</f>
        <v>39830</v>
      </c>
      <c r="L5" t="s">
        <v>12</v>
      </c>
    </row>
    <row r="6" spans="1:12" x14ac:dyDescent="0.2">
      <c r="A6" s="48">
        <v>40002</v>
      </c>
      <c r="B6" t="s">
        <v>288</v>
      </c>
      <c r="C6" t="s">
        <v>214</v>
      </c>
      <c r="D6">
        <v>4</v>
      </c>
      <c r="E6">
        <v>4</v>
      </c>
      <c r="I6">
        <v>2</v>
      </c>
      <c r="J6" s="33">
        <f t="shared" si="0"/>
        <v>8</v>
      </c>
      <c r="K6" s="48">
        <f>A6-60</f>
        <v>39942</v>
      </c>
      <c r="L6" t="s">
        <v>12</v>
      </c>
    </row>
    <row r="7" spans="1:12" x14ac:dyDescent="0.2">
      <c r="A7" s="48">
        <v>40002</v>
      </c>
      <c r="B7" t="s">
        <v>288</v>
      </c>
      <c r="C7" t="s">
        <v>290</v>
      </c>
      <c r="D7">
        <v>5</v>
      </c>
      <c r="E7">
        <v>4</v>
      </c>
      <c r="I7">
        <v>2</v>
      </c>
      <c r="J7" s="33">
        <f t="shared" si="0"/>
        <v>8</v>
      </c>
      <c r="K7" s="48">
        <f>A7-60</f>
        <v>39942</v>
      </c>
      <c r="L7" t="s">
        <v>12</v>
      </c>
    </row>
    <row r="8" spans="1:12" x14ac:dyDescent="0.2">
      <c r="A8" s="48">
        <v>40002</v>
      </c>
      <c r="B8" t="s">
        <v>288</v>
      </c>
      <c r="C8" t="s">
        <v>290</v>
      </c>
      <c r="D8">
        <v>6</v>
      </c>
      <c r="E8">
        <v>4</v>
      </c>
      <c r="I8">
        <v>2</v>
      </c>
      <c r="J8" s="33">
        <f t="shared" si="0"/>
        <v>8</v>
      </c>
      <c r="K8" s="48">
        <f>A8-60</f>
        <v>39942</v>
      </c>
      <c r="L8" t="s">
        <v>12</v>
      </c>
    </row>
    <row r="9" spans="1:12" x14ac:dyDescent="0.2">
      <c r="A9" s="48">
        <v>40002</v>
      </c>
      <c r="B9" t="s">
        <v>288</v>
      </c>
      <c r="C9" t="s">
        <v>289</v>
      </c>
      <c r="D9">
        <v>7</v>
      </c>
      <c r="E9">
        <v>4</v>
      </c>
      <c r="I9">
        <v>2</v>
      </c>
      <c r="J9" s="33">
        <f t="shared" si="0"/>
        <v>8</v>
      </c>
      <c r="K9" s="48">
        <f>A9-60</f>
        <v>39942</v>
      </c>
      <c r="L9" t="s">
        <v>12</v>
      </c>
    </row>
    <row r="10" spans="1:12" x14ac:dyDescent="0.2">
      <c r="A10" s="48">
        <v>39847</v>
      </c>
      <c r="B10" t="s">
        <v>416</v>
      </c>
      <c r="D10">
        <v>8</v>
      </c>
      <c r="E10">
        <v>4</v>
      </c>
      <c r="G10" s="48"/>
      <c r="L10" t="s">
        <v>12</v>
      </c>
    </row>
    <row r="11" spans="1:12" x14ac:dyDescent="0.2">
      <c r="A11" s="48">
        <v>39847</v>
      </c>
      <c r="B11" t="s">
        <v>417</v>
      </c>
      <c r="D11">
        <v>9</v>
      </c>
      <c r="E11">
        <v>2</v>
      </c>
      <c r="G11" s="48"/>
      <c r="L11" t="s">
        <v>12</v>
      </c>
    </row>
    <row r="12" spans="1:12" x14ac:dyDescent="0.2">
      <c r="A12" s="48">
        <v>39850</v>
      </c>
      <c r="B12" t="s">
        <v>417</v>
      </c>
      <c r="D12">
        <v>9</v>
      </c>
      <c r="E12">
        <v>2</v>
      </c>
      <c r="G12" s="48"/>
      <c r="L12" t="s">
        <v>12</v>
      </c>
    </row>
    <row r="13" spans="1:12" x14ac:dyDescent="0.2">
      <c r="A13" s="48">
        <v>39850</v>
      </c>
      <c r="B13" t="s">
        <v>416</v>
      </c>
      <c r="D13">
        <v>10</v>
      </c>
      <c r="E13">
        <v>4</v>
      </c>
      <c r="G13" s="48"/>
      <c r="L13" t="s">
        <v>12</v>
      </c>
    </row>
    <row r="14" spans="1:12" x14ac:dyDescent="0.2">
      <c r="A14" s="48">
        <v>39854</v>
      </c>
      <c r="B14" t="s">
        <v>416</v>
      </c>
      <c r="D14">
        <v>11</v>
      </c>
      <c r="E14">
        <v>4</v>
      </c>
      <c r="G14" s="48"/>
      <c r="L14" t="s">
        <v>12</v>
      </c>
    </row>
    <row r="15" spans="1:12" x14ac:dyDescent="0.2">
      <c r="A15" s="48">
        <v>39854</v>
      </c>
      <c r="B15" t="s">
        <v>421</v>
      </c>
      <c r="D15">
        <v>12</v>
      </c>
      <c r="E15">
        <v>2</v>
      </c>
      <c r="G15" s="48"/>
      <c r="L15" t="s">
        <v>12</v>
      </c>
    </row>
    <row r="16" spans="1:12" x14ac:dyDescent="0.2">
      <c r="A16" s="48">
        <v>39857</v>
      </c>
      <c r="B16" t="s">
        <v>421</v>
      </c>
      <c r="D16">
        <v>12</v>
      </c>
      <c r="E16">
        <v>2</v>
      </c>
      <c r="G16" s="48"/>
      <c r="L16" t="s">
        <v>12</v>
      </c>
    </row>
    <row r="17" spans="1:12" x14ac:dyDescent="0.2">
      <c r="A17" s="48">
        <v>39857</v>
      </c>
      <c r="B17" t="s">
        <v>416</v>
      </c>
      <c r="D17">
        <v>13</v>
      </c>
      <c r="E17">
        <v>4</v>
      </c>
      <c r="G17" s="48"/>
      <c r="L17" t="s">
        <v>12</v>
      </c>
    </row>
    <row r="18" spans="1:12" x14ac:dyDescent="0.2">
      <c r="A18" s="48">
        <v>39861</v>
      </c>
      <c r="B18" t="s">
        <v>416</v>
      </c>
      <c r="D18">
        <v>14</v>
      </c>
      <c r="E18">
        <v>4</v>
      </c>
      <c r="G18" s="48"/>
      <c r="L18" t="s">
        <v>12</v>
      </c>
    </row>
    <row r="19" spans="1:12" x14ac:dyDescent="0.2">
      <c r="A19" s="48">
        <v>39861</v>
      </c>
      <c r="B19" t="s">
        <v>421</v>
      </c>
      <c r="D19">
        <v>15</v>
      </c>
      <c r="E19">
        <v>2</v>
      </c>
      <c r="G19" s="48"/>
      <c r="L19" t="s">
        <v>12</v>
      </c>
    </row>
    <row r="20" spans="1:12" x14ac:dyDescent="0.2">
      <c r="A20" s="48">
        <v>39864</v>
      </c>
      <c r="B20" t="s">
        <v>421</v>
      </c>
      <c r="D20">
        <v>15</v>
      </c>
      <c r="E20">
        <v>2</v>
      </c>
      <c r="G20" s="48"/>
      <c r="L20" t="s">
        <v>12</v>
      </c>
    </row>
    <row r="21" spans="1:12" x14ac:dyDescent="0.2">
      <c r="A21" s="48">
        <v>39864</v>
      </c>
      <c r="B21" t="s">
        <v>416</v>
      </c>
      <c r="D21">
        <v>16</v>
      </c>
      <c r="E21">
        <v>4</v>
      </c>
      <c r="G21" s="48"/>
      <c r="L21" t="s">
        <v>12</v>
      </c>
    </row>
    <row r="22" spans="1:12" x14ac:dyDescent="0.2">
      <c r="A22" s="48">
        <v>39858</v>
      </c>
      <c r="B22" t="s">
        <v>416</v>
      </c>
      <c r="D22">
        <v>17</v>
      </c>
      <c r="E22">
        <v>4</v>
      </c>
      <c r="G22" s="48"/>
      <c r="L22" t="s">
        <v>12</v>
      </c>
    </row>
    <row r="23" spans="1:12" x14ac:dyDescent="0.2">
      <c r="A23" s="48">
        <v>39858</v>
      </c>
      <c r="B23" t="s">
        <v>421</v>
      </c>
      <c r="D23">
        <v>18</v>
      </c>
      <c r="E23">
        <v>2</v>
      </c>
      <c r="G23" s="48"/>
      <c r="L23" t="s">
        <v>12</v>
      </c>
    </row>
    <row r="24" spans="1:12" x14ac:dyDescent="0.2">
      <c r="A24" s="48">
        <v>39861</v>
      </c>
      <c r="B24" t="s">
        <v>421</v>
      </c>
      <c r="D24">
        <v>18</v>
      </c>
      <c r="E24">
        <v>2</v>
      </c>
      <c r="G24" s="48"/>
      <c r="L24" t="s">
        <v>12</v>
      </c>
    </row>
    <row r="25" spans="1:12" x14ac:dyDescent="0.2">
      <c r="A25" s="48">
        <v>39861</v>
      </c>
      <c r="B25" t="s">
        <v>416</v>
      </c>
      <c r="D25">
        <v>19</v>
      </c>
      <c r="E25">
        <v>4</v>
      </c>
      <c r="G25" s="48"/>
      <c r="L25" t="s">
        <v>12</v>
      </c>
    </row>
    <row r="26" spans="1:12" x14ac:dyDescent="0.2">
      <c r="A26" s="48">
        <v>39865</v>
      </c>
      <c r="B26" t="s">
        <v>416</v>
      </c>
      <c r="D26">
        <v>20</v>
      </c>
      <c r="E26">
        <v>4</v>
      </c>
      <c r="G26" s="48"/>
      <c r="L26" t="s">
        <v>12</v>
      </c>
    </row>
    <row r="27" spans="1:12" x14ac:dyDescent="0.2">
      <c r="A27" s="48">
        <v>39865</v>
      </c>
      <c r="B27" t="s">
        <v>421</v>
      </c>
      <c r="D27">
        <v>21</v>
      </c>
      <c r="E27">
        <v>2</v>
      </c>
      <c r="G27" s="48"/>
      <c r="L27" t="s">
        <v>12</v>
      </c>
    </row>
    <row r="28" spans="1:12" x14ac:dyDescent="0.2">
      <c r="A28" s="48">
        <v>39868</v>
      </c>
      <c r="B28" t="s">
        <v>421</v>
      </c>
      <c r="D28">
        <v>21</v>
      </c>
      <c r="E28">
        <v>2</v>
      </c>
      <c r="G28" s="48"/>
      <c r="L28" t="s">
        <v>12</v>
      </c>
    </row>
    <row r="29" spans="1:12" x14ac:dyDescent="0.2">
      <c r="A29" s="48">
        <v>39868</v>
      </c>
      <c r="B29" t="s">
        <v>416</v>
      </c>
      <c r="D29">
        <v>22</v>
      </c>
      <c r="E29">
        <v>4</v>
      </c>
      <c r="G29" s="48"/>
      <c r="L29" t="s">
        <v>12</v>
      </c>
    </row>
    <row r="30" spans="1:12" x14ac:dyDescent="0.2">
      <c r="A30" s="48">
        <v>39872</v>
      </c>
      <c r="B30" t="s">
        <v>416</v>
      </c>
      <c r="D30">
        <v>23</v>
      </c>
      <c r="E30">
        <v>4</v>
      </c>
      <c r="G30" s="48"/>
      <c r="L30" t="s">
        <v>12</v>
      </c>
    </row>
    <row r="31" spans="1:12" x14ac:dyDescent="0.2">
      <c r="A31" s="48">
        <v>39872</v>
      </c>
      <c r="B31" t="s">
        <v>421</v>
      </c>
      <c r="D31">
        <v>24</v>
      </c>
      <c r="E31">
        <v>2</v>
      </c>
      <c r="G31" s="48"/>
      <c r="L31" t="s">
        <v>12</v>
      </c>
    </row>
    <row r="32" spans="1:12" x14ac:dyDescent="0.2">
      <c r="A32" s="48">
        <v>39874</v>
      </c>
      <c r="B32" t="s">
        <v>421</v>
      </c>
      <c r="D32">
        <v>24</v>
      </c>
      <c r="E32">
        <v>2</v>
      </c>
      <c r="G32" s="48"/>
      <c r="L32" t="s">
        <v>12</v>
      </c>
    </row>
    <row r="33" spans="1:12" x14ac:dyDescent="0.2">
      <c r="A33" s="48">
        <v>39874</v>
      </c>
      <c r="B33" t="s">
        <v>416</v>
      </c>
      <c r="D33">
        <v>25</v>
      </c>
      <c r="E33">
        <v>4</v>
      </c>
      <c r="G33" s="48"/>
      <c r="L33" t="s">
        <v>12</v>
      </c>
    </row>
  </sheetData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crop plan by date</vt:lpstr>
      <vt:lpstr>H1</vt:lpstr>
      <vt:lpstr>H2</vt:lpstr>
      <vt:lpstr>H3</vt:lpstr>
      <vt:lpstr>H4</vt:lpstr>
      <vt:lpstr>TH</vt:lpstr>
      <vt:lpstr>YH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cwcallah</cp:lastModifiedBy>
  <cp:lastPrinted>2016-01-05T21:39:59Z</cp:lastPrinted>
  <dcterms:created xsi:type="dcterms:W3CDTF">2009-01-18T16:32:38Z</dcterms:created>
  <dcterms:modified xsi:type="dcterms:W3CDTF">2017-04-03T00:00:16Z</dcterms:modified>
</cp:coreProperties>
</file>